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3920" windowHeight="7476" activeTab="0"/>
  </bookViews>
  <sheets>
    <sheet name="Приложение по СМП" sheetId="1" r:id="rId1"/>
  </sheets>
  <definedNames>
    <definedName name="_xlnm.Print_Area" localSheetId="0">'Приложение по СМП'!$A$1:$E$98</definedName>
  </definedNames>
  <calcPr fullCalcOnLoad="1"/>
</workbook>
</file>

<file path=xl/sharedStrings.xml><?xml version="1.0" encoding="utf-8"?>
<sst xmlns="http://schemas.openxmlformats.org/spreadsheetml/2006/main" count="195" uniqueCount="183">
  <si>
    <t>тыс. руб.</t>
  </si>
  <si>
    <t>код по (ОКДП) 004-93</t>
  </si>
  <si>
    <t>наименование в соответствии с кодом по ОКДП</t>
  </si>
  <si>
    <t>%</t>
  </si>
  <si>
    <t>Всего</t>
  </si>
  <si>
    <t>Приложение №3</t>
  </si>
  <si>
    <t>62.02.30.000</t>
  </si>
  <si>
    <t>10.71.11.110</t>
  </si>
  <si>
    <t>10.13.14.111;  10.13.14.112</t>
  </si>
  <si>
    <t>10.20.13.122</t>
  </si>
  <si>
    <t>% к общему годовому объему товаров, работ, услуг, подлежащих размещению у СМП</t>
  </si>
  <si>
    <t>Поставка угля для нужд образовательных учреждений</t>
  </si>
  <si>
    <t>10.11.11.110; 10.12.10.110</t>
  </si>
  <si>
    <t>Поставка мяса и мясопродуктов (ЦГБ)</t>
  </si>
  <si>
    <t>Поставка колбасы (ЦГБ)</t>
  </si>
  <si>
    <t>Поставка рыбы и рыбной продукции (ЦГБ)</t>
  </si>
  <si>
    <t>01.24.10.000;  01.22.12.000; 01.23.13.000</t>
  </si>
  <si>
    <t>Поставка фруктов(ЦГБ)</t>
  </si>
  <si>
    <t>Поставка консервированной продукции (ЦГБ)</t>
  </si>
  <si>
    <t>10.32.17.110;  10.32.11.110;
10.39.17.111;  10.39.17.119</t>
  </si>
  <si>
    <t>10.51.30.111;    10.51.11.140;
10.51.40.330;   10.51.52.123;
10.51.40.113;   10.51.52.114</t>
  </si>
  <si>
    <t>10.61.32.113;    10.31.12.000;
10.61.32.114;   10.61.32.111;
10.61.31.120;   10.73.11.190</t>
  </si>
  <si>
    <t>Поставка крупяной продукции (ЦГБ)</t>
  </si>
  <si>
    <t>01.13.49.190;    01.13.12.120;
01.13.49.110;   01.13.43.110;
01.13.41.110;   01.13.32.000</t>
  </si>
  <si>
    <t>Поставка овощей (ЦГБ)</t>
  </si>
  <si>
    <t>Поставка бакалейной продукции (ЦГБ)</t>
  </si>
  <si>
    <t>21.20.10.192;   21.20.10.239;  21.20.23.199</t>
  </si>
  <si>
    <t>Поставка лекарственных средств, дезинфицирующих средств (ЦГБ)</t>
  </si>
  <si>
    <t>13.92.12.110;  13.92.12.111; 14.19.32.120</t>
  </si>
  <si>
    <t>Поставка мягкого инвентаря (ЦГБ)</t>
  </si>
  <si>
    <t>Поставка бумаги для офисной техники (МФЦ)</t>
  </si>
  <si>
    <t>Поставка хлеба (ЦГБ)</t>
  </si>
  <si>
    <t>86.90.19.140</t>
  </si>
  <si>
    <t>Услуги по оздоровлению (УСЗН)</t>
  </si>
  <si>
    <t>17.23.14.110</t>
  </si>
  <si>
    <t>05.10.10.110</t>
  </si>
  <si>
    <t>Поставка угля марки АС (Администрация города)</t>
  </si>
  <si>
    <t>58.13.10.000</t>
  </si>
  <si>
    <t>Услуги по печатанию, поставке и доставке издания "Новошахтинский вестник"</t>
  </si>
  <si>
    <t>71.12.19.000</t>
  </si>
  <si>
    <t>43.39.19.190</t>
  </si>
  <si>
    <t>Поставка лекарственных средств (ДГБ)</t>
  </si>
  <si>
    <t>Поставка медицинских изделий (ДГБ)</t>
  </si>
  <si>
    <t>Поставка молочной продукции (ДГБ)</t>
  </si>
  <si>
    <t>Поставка бакалейной продукции (ДГБ)</t>
  </si>
  <si>
    <t>Оказание услуг по техническому обслуживанию медицинского оборудования (ДГБ)</t>
  </si>
  <si>
    <t>86.21.10.120</t>
  </si>
  <si>
    <t>Оказание услуг по медицинскому осмотру (ДГБ)</t>
  </si>
  <si>
    <t xml:space="preserve">20.59.52.140;  20.59.52.196;   20.20.14.000;   22.29.29.000;    20.59.59.000;   21.10.20.140;    20.13.24.110;   20.15.51.000    </t>
  </si>
  <si>
    <t>10.81.12.110;   10.39.25.110;
10.83.13.120;   10.83.12.110;
10.41.54.000;   01.47.21.000;
10.82.13.000</t>
  </si>
  <si>
    <t>77.11.10.000</t>
  </si>
  <si>
    <t>Услуги аренды автомобиля без экипажа (Администрация)</t>
  </si>
  <si>
    <t>Поставка реагентов, дезинфицирующих средств и расходных материалов для аптечного производства и КДЛ, субстанций для аптечного производства (ЦГБ)</t>
  </si>
  <si>
    <t>01.47.21.000</t>
  </si>
  <si>
    <t>Поставка рыбы и рыбной продукции (ДГБ)</t>
  </si>
  <si>
    <t>10.11.11.110</t>
  </si>
  <si>
    <t>10.61.11.000</t>
  </si>
  <si>
    <t>Поставка продуктов питания (крупы) (ДГБ)</t>
  </si>
  <si>
    <t>Поставка продуктов питания (мясная продукция) (ДГБ)</t>
  </si>
  <si>
    <t>Поставка продуктов питания (яйцо куриное) (ДГБ)</t>
  </si>
  <si>
    <t>01.13.51.120</t>
  </si>
  <si>
    <t>10.39.17.100</t>
  </si>
  <si>
    <t>Поставка консервированной продукции (ДГБ)</t>
  </si>
  <si>
    <t>21.20.10.000;   21.20.13.191;    21.20.11.110</t>
  </si>
  <si>
    <t>05.10.10.141</t>
  </si>
  <si>
    <t>29.10.30.113</t>
  </si>
  <si>
    <t>Поставка бензина (Администрация)</t>
  </si>
  <si>
    <t>19.20.21.125</t>
  </si>
  <si>
    <t>80.10.12.000</t>
  </si>
  <si>
    <t>01.24.10.000; 01.22.12.000</t>
  </si>
  <si>
    <t>Поставка фруктов (ДГБ)</t>
  </si>
  <si>
    <t>81.30.10.000</t>
  </si>
  <si>
    <t>Услуги по сопровождению программ для ЭВМ (ДГБ)</t>
  </si>
  <si>
    <t>Поставка медицинских изделий (ЦГБ)</t>
  </si>
  <si>
    <t>Услуги по сопровождению автоматизированных систем (ЦГБ)</t>
  </si>
  <si>
    <t>32.50.50.000;    32.50.13.110</t>
  </si>
  <si>
    <t>17.23.13.143;   26.20.21.120;   28.22.12.110</t>
  </si>
  <si>
    <t>Приобретение канцелярских товаров (ЦГБ)</t>
  </si>
  <si>
    <t>Разработка проектно-сметной документации по объекту: "Благоустройство  парка пос. Соколово-Кундрюченский", расположенного по адресу: г. Новошахтинск, ул. Курская, 21-б" (с получением положительного заключения проверки достоверности определения сметной стоимости)</t>
  </si>
  <si>
    <t>Корректировка проектно-сметной документации по объекту: "Реконструкция проспекта Ленина с прилегающей территорией в г. Новошахтинске Ростовской области"</t>
  </si>
  <si>
    <t>Работы по ремонту жилого помещения по ул. Парковая, д. 17 кв. 7</t>
  </si>
  <si>
    <t>Работы по ремонту жилого помещения по ул. Харьковская, д. 68, кв. 8</t>
  </si>
  <si>
    <t>42.11.20.000</t>
  </si>
  <si>
    <t>Выполнение работ по ликвидации повреждений покрытия проезжей части на автомобильных дорогах общего пользования местного значения в городе Новошахтинске ростовской области</t>
  </si>
  <si>
    <t>Оказание услуг по обрезке поросли, ветвей деревьев с последующим измельчением древесины, навалов ветвей, порубочных остатков вдоль автомобильных дорог общего пользования местного значения в городе Новошахтинске Ростовской области</t>
  </si>
  <si>
    <t>Поставка бумаги (УСЗН)</t>
  </si>
  <si>
    <t>43.29.19.110</t>
  </si>
  <si>
    <t>Закупка услуг по техническому обслуживанию лифтов в 2020 году</t>
  </si>
  <si>
    <t>10.89.19.150</t>
  </si>
  <si>
    <t>Поставка смеси белковой (ДГБ)</t>
  </si>
  <si>
    <t>10.72.12.120</t>
  </si>
  <si>
    <t>Поставка овощи (ДГБ)</t>
  </si>
  <si>
    <t>19.20.21.121</t>
  </si>
  <si>
    <t>Поставка бензина (ДГБ)</t>
  </si>
  <si>
    <t>32.50.50.000;   32.50.13.190</t>
  </si>
  <si>
    <t>22.19.71.190;   22.19.60.119</t>
  </si>
  <si>
    <t>10.51.11.111;   10.51.30.111</t>
  </si>
  <si>
    <t>33.13.12.000;    33.14.11.000</t>
  </si>
  <si>
    <t>96.01.19.125</t>
  </si>
  <si>
    <t>Оказание услуг по стирке белья (ДГБ)</t>
  </si>
  <si>
    <t>26.40.31.190</t>
  </si>
  <si>
    <t>Поставка мини-гарнитуры для звукопроведения (ДГБ)</t>
  </si>
  <si>
    <t>26.20.16.190</t>
  </si>
  <si>
    <t>Поставка логопедического комплекса "Речевой калейдоскоп"</t>
  </si>
  <si>
    <t>45.20.21.222</t>
  </si>
  <si>
    <t>Закупка услуг по поверке средств измерения (ДГБ)</t>
  </si>
  <si>
    <t>26.20.15.000</t>
  </si>
  <si>
    <t>Поставка компьютерной техники для нужд МБУЗ "ДГБ" г. Новошахтинска</t>
  </si>
  <si>
    <t>17.12.14.129</t>
  </si>
  <si>
    <t>Поставка бумаги А4 для офисной техники для Управления образования</t>
  </si>
  <si>
    <t>43.32.10.110</t>
  </si>
  <si>
    <t>Замена деревянных окон на металлопластиковые в зданиях образовательных организаций</t>
  </si>
  <si>
    <t>71.20.14.000</t>
  </si>
  <si>
    <t>Услуги контроля за техническим состоянием автомобильных транспортных средств Заказчика при выезде на линию и возвращении в гараж (Администрация)</t>
  </si>
  <si>
    <t>Услуги по охране муниципальной собственности (Администрация)</t>
  </si>
  <si>
    <t>80.20.10.000</t>
  </si>
  <si>
    <t>Поставка охранных услуг и техническое обслуживание охранной сигнализации Администрации города Новошахтинска по адресам: ул. Железнякова,30а; ул. Киевская,32 помещение 1, ул. Энергетическая,6/4, ул. Харьковская, 133, помещение 3.</t>
  </si>
  <si>
    <t>81.10.10.000</t>
  </si>
  <si>
    <t xml:space="preserve">Оказание услуг (работ) по комплексному эксплуатационно-техническому обслуживанию административных зданий и помещений Администрации города Новошахтинска </t>
  </si>
  <si>
    <t>86.12.10.190</t>
  </si>
  <si>
    <t xml:space="preserve">Услуги по проведению предрейсовых и послерейсовых медицинских освидетельствований водителей Заказчика при выезде на линию и возвращении в гараж </t>
  </si>
  <si>
    <t>Руководитель контрактной службы  Администрации города                                                                                        М.А. Карасева</t>
  </si>
  <si>
    <t xml:space="preserve">Поставка бумаги для офисной техники белой для Администрации </t>
  </si>
  <si>
    <t>26.20.40.110   26.20.18.000   26.20.15.000   26.20.17.120</t>
  </si>
  <si>
    <t xml:space="preserve">Приобретение компьютерной и организационной техники для нужд Администрации города </t>
  </si>
  <si>
    <t>26.20.40.190   26.20.40.110</t>
  </si>
  <si>
    <t>Приобретение расходных материалов и комплектующих для организационной и компьютерной техники (Администрация)</t>
  </si>
  <si>
    <t>62.03.12.130</t>
  </si>
  <si>
    <t>Сопровождение 1С (УСЗН)</t>
  </si>
  <si>
    <t>71.20.19.111</t>
  </si>
  <si>
    <t>75.00.19.000</t>
  </si>
  <si>
    <t>Оказание услуг по отлову животных без владельцев в городе Новошахтинске в 2020 году</t>
  </si>
  <si>
    <t>71.12.35.110</t>
  </si>
  <si>
    <t>Приобретение автобусов для МБУ ДО ДЮСШ № 4 и  МБУ ДО ДЮСШ № 3  города Новошахтинска (автобус для перевозки детей)</t>
  </si>
  <si>
    <t>26.40.31.190   26.40.41.000   26.40.51.000   26.70.16.190   26.70.17.150   27.32.13.159</t>
  </si>
  <si>
    <t>Поставка оборудования для реализации проекта инициативного бюджетирования "Театр под открытым небом", расположенного по адресу: Ростовская область, г. Новошахтинск, ул. Ленинградская, 40</t>
  </si>
  <si>
    <t>63.11.11.000</t>
  </si>
  <si>
    <t>Услуги по предоставлению визуальной информации (видеопотоков), ее хранению, экспорту видеоматериалов в рамках муниципальной программы города Новошахтинска "Защита населения и территорий города от чрезвычайных ситуаций, обеспечения пожарной безопасности и безопасности людей на водных объектах"</t>
  </si>
  <si>
    <t>Выполнение кадастровых работ в связи с формированием 13 земельных участков ориентировочной площадью 151.2 га и постановки их на государственных кадастровый учат</t>
  </si>
  <si>
    <t>Поставка молочной продукции (ЦГБ)</t>
  </si>
  <si>
    <t>Выполнение работ по содержанию автомобильных дорог общего пользования местного значения в городе Новошахтинске Ростовской области в 2020 году</t>
  </si>
  <si>
    <t>Поставка звукового, светового и фото-видео оборудования (Отдел культуры и спорта)</t>
  </si>
  <si>
    <t>26.40.41.000   22.21.41.110   20.11.11.132   27.40.32.000   26.40.32.190   26.30.11.190</t>
  </si>
  <si>
    <t>17.23.13.143   17.12.14.129</t>
  </si>
  <si>
    <t>Приобретение канцелярских товаров и бланочной продукции (ДГБ)</t>
  </si>
  <si>
    <t>Коды ОКПД 2, предусмотренные  Общероссийским классификатором ОК 034-2007.</t>
  </si>
  <si>
    <t xml:space="preserve">Наименование товаров, работ, услуг, закупаемых в  соответствии со ст.30 ФЗ № 44-ФЗ у СМП и СОНО  путем открытых конкурсов, электронных аукционов, запроса котировок, запроса предложений </t>
  </si>
  <si>
    <t>Совокупный годовой объем закупок, рассчитанный с учетом  части 1.1 статьи 30 ФЗ № 44-ФЗ  и ч.30 ст.112 ФЗ № 44-ФЗ, тыс.руб.</t>
  </si>
  <si>
    <t>62.01.29.000</t>
  </si>
  <si>
    <t>Продление лицензии по антивирусному программному обеспечению</t>
  </si>
  <si>
    <t>31.03.12.120</t>
  </si>
  <si>
    <t>Поставка мягкого инвентаря, матрацов ватных (УСЗН)</t>
  </si>
  <si>
    <t>19.20.21.115</t>
  </si>
  <si>
    <t>Бензин автомобильный АИ-92 (УСЗН)</t>
  </si>
  <si>
    <t>Выполнение кадастровых работ в связи с образованием 34 земельных участков, планируемых для предоставления гражданам, имеющим трех и более несовершеннолетних детей, состоящих на учете в муниципальном образовании "Город Новошахтинск", в собственность бесплатно для индивидуального жилищного стоительства, с целью последующей постановки их на государстввенный кадастровый учет ориентировочной площадью 151.2 га и постановки их на государственных кадастровый учат</t>
  </si>
  <si>
    <t>Поставка бумаги для офисной техники белой (КУИ)</t>
  </si>
  <si>
    <t>Выполнение кадастровых работ по исправлению реестровой ошибки в сведениях Единого государственного реестра недвижимости о местоположении земельного участка с кадастровым                                         № 61:56:0500000:219</t>
  </si>
  <si>
    <t>10.86.10.000</t>
  </si>
  <si>
    <t>Поставка детского питания (ДГБ)</t>
  </si>
  <si>
    <t>28.25.12.190</t>
  </si>
  <si>
    <t>Поставка и установка настенных сплит-систем (ДГБ)</t>
  </si>
  <si>
    <t>Работы по ремонту жилого помещения по ул. Радио, д. 44 кв. 19</t>
  </si>
  <si>
    <t>71.12.14.100</t>
  </si>
  <si>
    <t>Выполнение работ по разработке проектно-сметной документации по объекту: "Реконструкция автомобильной дороги от а/д А-270 "М-4" Дон" - Новошахтинск - гр. С Украиной" до ш. Соколовская в городе Новошахтинске ростовской области"</t>
  </si>
  <si>
    <t>42.99.22.110</t>
  </si>
  <si>
    <t>Работы строительные по строительству конструкций и плоскостных сооружений стадионов  ипрочих площадок для спортивных игр на открытом воздухе, таких как футбол, бейсбол, регби, легкаая атлетика, автомобильные гонки, велосипедные гонки и скачки. МБОУ СОШ № 7 г. Новошахтинск</t>
  </si>
  <si>
    <t xml:space="preserve">         Сводная  информация  о закупках у СМП и СОНО на 01.01.2021 года по муниципальному образованию  "Город Новошахтинск"                                     </t>
  </si>
  <si>
    <t>Сумма средств, затраченных на закупки у СМП и СОНО по состоянию на 01.01.2021, тыс.руб (сумма заключенных контрактов)</t>
  </si>
  <si>
    <t>Устройство сценического комплекса в рамках проекта инициативного бюджетирования "Театр под открытым небом" по объекту: обособленное структурное подразделение подростковый клуб "Созвездие" г. Новошахтинск, Ростовская обл., ул. Ленинградская, 40</t>
  </si>
  <si>
    <t>58.11.19.000</t>
  </si>
  <si>
    <t>Приобретение и поставка печатных и электронных изданий для пополнения фондов муниципальных библиотек новыми книжными изданиями</t>
  </si>
  <si>
    <t>Поставка мягкого инвентаря (УСЗН)</t>
  </si>
  <si>
    <t>13.92.12.111;   13.92.12.112;   13.92.12.113;   13.92.14.110;   14.13.31.140;   13.92.14.110</t>
  </si>
  <si>
    <t>27.40.15.120</t>
  </si>
  <si>
    <t>Поставка ламп ультра фиолетового излучения для облучателей-рециркуляторов (ДГБ)</t>
  </si>
  <si>
    <t>28.25.14.112</t>
  </si>
  <si>
    <t>14.12.30.190</t>
  </si>
  <si>
    <t>20.41.32.114</t>
  </si>
  <si>
    <t>Поставка числящих и моющих средств (ДГБ)</t>
  </si>
  <si>
    <t>Поставка облучателей-рециркуляторов (ДГБ)</t>
  </si>
  <si>
    <t>26.51.51.110</t>
  </si>
  <si>
    <t>Поставка средств индивидуальной защиты (ДГБ)</t>
  </si>
  <si>
    <t>Поставка термометров инфракрасных (ДГБ)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</si>
</sst>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;[Red]#,##0.00"/>
    <numFmt numFmtId="184" formatCode="#,##0.000;[Red]#,##0.000"/>
    <numFmt numFmtId="185" formatCode="0;[Red]0"/>
    <numFmt numFmtId="186" formatCode="0.00;[Red]0.00"/>
    <numFmt numFmtId="187" formatCode="0.000;[Red]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justify" vertical="top" wrapText="1"/>
    </xf>
    <xf numFmtId="2" fontId="7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vertical="center" wrapText="1"/>
    </xf>
    <xf numFmtId="0" fontId="28" fillId="32" borderId="0" xfId="0" applyFont="1" applyFill="1" applyAlignment="1">
      <alignment/>
    </xf>
    <xf numFmtId="2" fontId="28" fillId="32" borderId="0" xfId="0" applyNumberFormat="1" applyFont="1" applyFill="1" applyAlignment="1">
      <alignment/>
    </xf>
    <xf numFmtId="0" fontId="28" fillId="33" borderId="0" xfId="0" applyFont="1" applyFill="1" applyAlignment="1">
      <alignment/>
    </xf>
    <xf numFmtId="2" fontId="10" fillId="32" borderId="11" xfId="0" applyNumberFormat="1" applyFont="1" applyFill="1" applyBorder="1" applyAlignment="1">
      <alignment horizontal="center" vertical="center"/>
    </xf>
    <xf numFmtId="2" fontId="10" fillId="32" borderId="11" xfId="0" applyNumberFormat="1" applyFont="1" applyFill="1" applyBorder="1" applyAlignment="1">
      <alignment horizontal="center" vertical="top" wrapText="1"/>
    </xf>
    <xf numFmtId="2" fontId="10" fillId="32" borderId="11" xfId="0" applyNumberFormat="1" applyFont="1" applyFill="1" applyBorder="1" applyAlignment="1">
      <alignment horizontal="center"/>
    </xf>
    <xf numFmtId="2" fontId="10" fillId="32" borderId="11" xfId="53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28" fillId="34" borderId="0" xfId="0" applyFont="1" applyFill="1" applyAlignment="1">
      <alignment/>
    </xf>
    <xf numFmtId="2" fontId="28" fillId="34" borderId="0" xfId="0" applyNumberFormat="1" applyFont="1" applyFill="1" applyAlignment="1">
      <alignment/>
    </xf>
    <xf numFmtId="0" fontId="28" fillId="35" borderId="0" xfId="0" applyFont="1" applyFill="1" applyAlignment="1">
      <alignment/>
    </xf>
    <xf numFmtId="2" fontId="28" fillId="35" borderId="0" xfId="0" applyNumberFormat="1" applyFont="1" applyFill="1" applyAlignment="1">
      <alignment/>
    </xf>
    <xf numFmtId="0" fontId="28" fillId="36" borderId="0" xfId="0" applyFont="1" applyFill="1" applyAlignment="1">
      <alignment/>
    </xf>
    <xf numFmtId="2" fontId="28" fillId="36" borderId="0" xfId="0" applyNumberFormat="1" applyFont="1" applyFill="1" applyAlignment="1">
      <alignment/>
    </xf>
    <xf numFmtId="0" fontId="28" fillId="37" borderId="0" xfId="0" applyFont="1" applyFill="1" applyAlignment="1">
      <alignment/>
    </xf>
    <xf numFmtId="2" fontId="28" fillId="37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28" fillId="15" borderId="0" xfId="0" applyFont="1" applyFill="1" applyAlignment="1">
      <alignment/>
    </xf>
    <xf numFmtId="2" fontId="28" fillId="15" borderId="0" xfId="0" applyNumberFormat="1" applyFont="1" applyFill="1" applyAlignment="1">
      <alignment/>
    </xf>
    <xf numFmtId="2" fontId="28" fillId="33" borderId="0" xfId="0" applyNumberFormat="1" applyFont="1" applyFill="1" applyAlignment="1">
      <alignment/>
    </xf>
    <xf numFmtId="0" fontId="28" fillId="38" borderId="0" xfId="0" applyFont="1" applyFill="1" applyAlignment="1">
      <alignment/>
    </xf>
    <xf numFmtId="2" fontId="28" fillId="38" borderId="0" xfId="0" applyNumberFormat="1" applyFont="1" applyFill="1" applyAlignment="1">
      <alignment/>
    </xf>
    <xf numFmtId="0" fontId="28" fillId="39" borderId="0" xfId="0" applyFont="1" applyFill="1" applyAlignment="1">
      <alignment/>
    </xf>
    <xf numFmtId="2" fontId="28" fillId="39" borderId="0" xfId="0" applyNumberFormat="1" applyFont="1" applyFill="1" applyAlignment="1">
      <alignment/>
    </xf>
    <xf numFmtId="0" fontId="28" fillId="40" borderId="0" xfId="0" applyFont="1" applyFill="1" applyAlignment="1">
      <alignment/>
    </xf>
    <xf numFmtId="2" fontId="28" fillId="40" borderId="0" xfId="0" applyNumberFormat="1" applyFont="1" applyFill="1" applyAlignment="1">
      <alignment/>
    </xf>
    <xf numFmtId="2" fontId="0" fillId="32" borderId="0" xfId="0" applyNumberFormat="1" applyFill="1" applyAlignment="1">
      <alignment/>
    </xf>
    <xf numFmtId="172" fontId="2" fillId="32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2" fontId="10" fillId="32" borderId="11" xfId="0" applyNumberFormat="1" applyFont="1" applyFill="1" applyBorder="1" applyAlignment="1">
      <alignment horizontal="distributed" vertical="top" wrapText="1"/>
    </xf>
    <xf numFmtId="0" fontId="7" fillId="32" borderId="11" xfId="0" applyFont="1" applyFill="1" applyBorder="1" applyAlignment="1">
      <alignment horizontal="distributed" vertical="top"/>
    </xf>
    <xf numFmtId="2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zoomScaleSheetLayoutView="100" zoomScalePageLayoutView="0" workbookViewId="0" topLeftCell="A8">
      <selection activeCell="A98" sqref="A98:E98"/>
    </sheetView>
  </sheetViews>
  <sheetFormatPr defaultColWidth="9.140625" defaultRowHeight="15"/>
  <cols>
    <col min="1" max="1" width="24.28125" style="0" customWidth="1"/>
    <col min="2" max="2" width="28.28125" style="0" customWidth="1"/>
    <col min="3" max="3" width="55.140625" style="0" customWidth="1"/>
    <col min="4" max="4" width="25.28125" style="44" customWidth="1"/>
    <col min="5" max="5" width="18.140625" style="0" customWidth="1"/>
    <col min="6" max="6" width="13.140625" style="0" customWidth="1"/>
    <col min="7" max="7" width="11.28125" style="1" customWidth="1"/>
  </cols>
  <sheetData>
    <row r="1" spans="1:5" ht="138.75" customHeight="1" hidden="1" thickBot="1">
      <c r="A1" s="12"/>
      <c r="B1" s="6" t="s">
        <v>1</v>
      </c>
      <c r="C1" s="13" t="s">
        <v>2</v>
      </c>
      <c r="D1" s="55" t="s">
        <v>0</v>
      </c>
      <c r="E1" s="5" t="s">
        <v>3</v>
      </c>
    </row>
    <row r="2" spans="1:5" ht="13.5" customHeight="1">
      <c r="A2" s="7"/>
      <c r="B2" s="8"/>
      <c r="C2" s="9"/>
      <c r="D2" s="56" t="s">
        <v>5</v>
      </c>
      <c r="E2" s="57"/>
    </row>
    <row r="3" spans="1:5" ht="27" customHeight="1">
      <c r="A3" s="58" t="s">
        <v>166</v>
      </c>
      <c r="B3" s="59"/>
      <c r="C3" s="59"/>
      <c r="D3" s="59"/>
      <c r="E3" s="59"/>
    </row>
    <row r="4" spans="1:8" ht="114" customHeight="1">
      <c r="A4" s="14" t="s">
        <v>147</v>
      </c>
      <c r="B4" s="14" t="s">
        <v>145</v>
      </c>
      <c r="C4" s="14" t="s">
        <v>146</v>
      </c>
      <c r="D4" s="14" t="s">
        <v>167</v>
      </c>
      <c r="E4" s="14" t="s">
        <v>10</v>
      </c>
      <c r="F4" s="2"/>
      <c r="G4" s="3"/>
      <c r="H4" s="4"/>
    </row>
    <row r="5" spans="1:8" ht="15" customHeigh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2"/>
      <c r="G5" s="3"/>
      <c r="H5" s="2"/>
    </row>
    <row r="6" spans="1:8" s="35" customFormat="1" ht="25.5" customHeight="1">
      <c r="A6" s="60">
        <v>425150.08</v>
      </c>
      <c r="B6" s="11"/>
      <c r="C6" s="14" t="s">
        <v>4</v>
      </c>
      <c r="D6" s="15">
        <f>SUM(D7:D97)</f>
        <v>107523.92999999996</v>
      </c>
      <c r="E6" s="15">
        <f>D6/A6*100</f>
        <v>25.29081730385655</v>
      </c>
      <c r="F6" s="33"/>
      <c r="G6" s="34"/>
      <c r="H6" s="33"/>
    </row>
    <row r="7" spans="1:7" s="40" customFormat="1" ht="46.5">
      <c r="A7" s="60"/>
      <c r="B7" s="19" t="s">
        <v>23</v>
      </c>
      <c r="C7" s="20" t="s">
        <v>24</v>
      </c>
      <c r="D7" s="15">
        <v>446.2</v>
      </c>
      <c r="E7" s="15"/>
      <c r="F7" s="41"/>
      <c r="G7" s="41"/>
    </row>
    <row r="8" spans="1:7" s="40" customFormat="1" ht="30.75">
      <c r="A8" s="60"/>
      <c r="B8" s="19" t="s">
        <v>16</v>
      </c>
      <c r="C8" s="20" t="s">
        <v>17</v>
      </c>
      <c r="D8" s="15">
        <v>67.86</v>
      </c>
      <c r="E8" s="15"/>
      <c r="G8" s="41"/>
    </row>
    <row r="9" spans="1:7" s="52" customFormat="1" ht="15">
      <c r="A9" s="60"/>
      <c r="B9" s="19" t="s">
        <v>69</v>
      </c>
      <c r="C9" s="20" t="s">
        <v>91</v>
      </c>
      <c r="D9" s="15">
        <v>74.24</v>
      </c>
      <c r="E9" s="15"/>
      <c r="G9" s="53"/>
    </row>
    <row r="10" spans="1:7" s="52" customFormat="1" ht="15">
      <c r="A10" s="60"/>
      <c r="B10" s="19" t="s">
        <v>60</v>
      </c>
      <c r="C10" s="20" t="s">
        <v>70</v>
      </c>
      <c r="D10" s="15">
        <v>18.4</v>
      </c>
      <c r="E10" s="15"/>
      <c r="G10" s="53"/>
    </row>
    <row r="11" spans="1:7" s="52" customFormat="1" ht="15">
      <c r="A11" s="60"/>
      <c r="B11" s="19" t="s">
        <v>53</v>
      </c>
      <c r="C11" s="20" t="s">
        <v>59</v>
      </c>
      <c r="D11" s="15">
        <v>32.46</v>
      </c>
      <c r="E11" s="15"/>
      <c r="G11" s="53"/>
    </row>
    <row r="12" spans="1:7" s="45" customFormat="1" ht="15">
      <c r="A12" s="61"/>
      <c r="B12" s="24" t="s">
        <v>64</v>
      </c>
      <c r="C12" s="20" t="s">
        <v>11</v>
      </c>
      <c r="D12" s="28">
        <f>134.1+178.1+125.1</f>
        <v>437.29999999999995</v>
      </c>
      <c r="E12" s="18"/>
      <c r="G12" s="46"/>
    </row>
    <row r="13" spans="1:7" s="25" customFormat="1" ht="15">
      <c r="A13" s="61"/>
      <c r="B13" s="16" t="s">
        <v>35</v>
      </c>
      <c r="C13" s="17" t="s">
        <v>36</v>
      </c>
      <c r="D13" s="29">
        <v>253.27</v>
      </c>
      <c r="E13" s="18"/>
      <c r="G13" s="26"/>
    </row>
    <row r="14" spans="1:7" s="40" customFormat="1" ht="15">
      <c r="A14" s="61"/>
      <c r="B14" s="16" t="s">
        <v>12</v>
      </c>
      <c r="C14" s="17" t="s">
        <v>13</v>
      </c>
      <c r="D14" s="29">
        <v>2800.89</v>
      </c>
      <c r="E14" s="18"/>
      <c r="G14" s="41"/>
    </row>
    <row r="15" spans="1:7" s="52" customFormat="1" ht="30.75">
      <c r="A15" s="61"/>
      <c r="B15" s="16" t="s">
        <v>55</v>
      </c>
      <c r="C15" s="17" t="s">
        <v>58</v>
      </c>
      <c r="D15" s="29">
        <v>336.73</v>
      </c>
      <c r="E15" s="18"/>
      <c r="G15" s="53"/>
    </row>
    <row r="16" spans="1:7" s="40" customFormat="1" ht="15">
      <c r="A16" s="61"/>
      <c r="B16" s="16" t="s">
        <v>8</v>
      </c>
      <c r="C16" s="17" t="s">
        <v>14</v>
      </c>
      <c r="D16" s="29">
        <v>146.78</v>
      </c>
      <c r="E16" s="18"/>
      <c r="G16" s="41"/>
    </row>
    <row r="17" spans="1:7" s="40" customFormat="1" ht="15">
      <c r="A17" s="61"/>
      <c r="B17" s="16" t="s">
        <v>9</v>
      </c>
      <c r="C17" s="17" t="s">
        <v>15</v>
      </c>
      <c r="D17" s="29">
        <v>520.71</v>
      </c>
      <c r="E17" s="18"/>
      <c r="G17" s="41"/>
    </row>
    <row r="18" spans="1:7" s="52" customFormat="1" ht="15">
      <c r="A18" s="61"/>
      <c r="B18" s="16" t="s">
        <v>9</v>
      </c>
      <c r="C18" s="17" t="s">
        <v>54</v>
      </c>
      <c r="D18" s="29">
        <v>62.1</v>
      </c>
      <c r="E18" s="18"/>
      <c r="G18" s="53"/>
    </row>
    <row r="19" spans="1:7" s="40" customFormat="1" ht="30.75">
      <c r="A19" s="61"/>
      <c r="B19" s="16" t="s">
        <v>19</v>
      </c>
      <c r="C19" s="17" t="s">
        <v>18</v>
      </c>
      <c r="D19" s="29">
        <v>245.86</v>
      </c>
      <c r="E19" s="18"/>
      <c r="G19" s="41"/>
    </row>
    <row r="20" spans="1:7" s="52" customFormat="1" ht="15">
      <c r="A20" s="61"/>
      <c r="B20" s="16" t="s">
        <v>61</v>
      </c>
      <c r="C20" s="17" t="s">
        <v>62</v>
      </c>
      <c r="D20" s="29">
        <v>26.41</v>
      </c>
      <c r="E20" s="18"/>
      <c r="G20" s="53"/>
    </row>
    <row r="21" spans="1:7" s="40" customFormat="1" ht="46.5">
      <c r="A21" s="61"/>
      <c r="B21" s="16" t="s">
        <v>20</v>
      </c>
      <c r="C21" s="17" t="s">
        <v>139</v>
      </c>
      <c r="D21" s="29">
        <v>1562.88</v>
      </c>
      <c r="E21" s="18"/>
      <c r="G21" s="41"/>
    </row>
    <row r="22" spans="1:7" s="52" customFormat="1" ht="15">
      <c r="A22" s="61"/>
      <c r="B22" s="16" t="s">
        <v>96</v>
      </c>
      <c r="C22" s="17" t="s">
        <v>43</v>
      </c>
      <c r="D22" s="29">
        <f>134.24+100</f>
        <v>234.24</v>
      </c>
      <c r="E22" s="18"/>
      <c r="G22" s="53"/>
    </row>
    <row r="23" spans="1:7" s="52" customFormat="1" ht="15">
      <c r="A23" s="61"/>
      <c r="B23" s="16" t="s">
        <v>56</v>
      </c>
      <c r="C23" s="17" t="s">
        <v>57</v>
      </c>
      <c r="D23" s="29">
        <f>49.37</f>
        <v>49.37</v>
      </c>
      <c r="E23" s="18"/>
      <c r="G23" s="53"/>
    </row>
    <row r="24" spans="1:7" s="40" customFormat="1" ht="46.5">
      <c r="A24" s="61"/>
      <c r="B24" s="16" t="s">
        <v>21</v>
      </c>
      <c r="C24" s="17" t="s">
        <v>22</v>
      </c>
      <c r="D24" s="29">
        <v>336.41</v>
      </c>
      <c r="E24" s="18"/>
      <c r="G24" s="41"/>
    </row>
    <row r="25" spans="1:7" s="40" customFormat="1" ht="15">
      <c r="A25" s="61"/>
      <c r="B25" s="16" t="s">
        <v>7</v>
      </c>
      <c r="C25" s="17" t="s">
        <v>31</v>
      </c>
      <c r="D25" s="29">
        <v>867.02</v>
      </c>
      <c r="E25" s="18"/>
      <c r="G25" s="41"/>
    </row>
    <row r="26" spans="1:7" s="52" customFormat="1" ht="15">
      <c r="A26" s="61"/>
      <c r="B26" s="16" t="s">
        <v>90</v>
      </c>
      <c r="C26" s="17" t="s">
        <v>44</v>
      </c>
      <c r="D26" s="29">
        <f>79.1</f>
        <v>79.1</v>
      </c>
      <c r="E26" s="18"/>
      <c r="G26" s="53"/>
    </row>
    <row r="27" spans="1:7" s="40" customFormat="1" ht="62.25">
      <c r="A27" s="61"/>
      <c r="B27" s="16" t="s">
        <v>49</v>
      </c>
      <c r="C27" s="17" t="s">
        <v>25</v>
      </c>
      <c r="D27" s="29">
        <f>394.16</f>
        <v>394.16</v>
      </c>
      <c r="E27" s="18"/>
      <c r="G27" s="41"/>
    </row>
    <row r="28" spans="1:7" s="40" customFormat="1" ht="15">
      <c r="A28" s="61"/>
      <c r="B28" s="16" t="s">
        <v>157</v>
      </c>
      <c r="C28" s="17" t="s">
        <v>158</v>
      </c>
      <c r="D28" s="29">
        <v>102.53</v>
      </c>
      <c r="E28" s="18"/>
      <c r="G28" s="41"/>
    </row>
    <row r="29" spans="1:7" s="52" customFormat="1" ht="15">
      <c r="A29" s="61"/>
      <c r="B29" s="16" t="s">
        <v>88</v>
      </c>
      <c r="C29" s="17" t="s">
        <v>89</v>
      </c>
      <c r="D29" s="29">
        <v>29.82</v>
      </c>
      <c r="E29" s="18"/>
      <c r="G29" s="53"/>
    </row>
    <row r="30" spans="1:7" s="52" customFormat="1" ht="46.5">
      <c r="A30" s="61"/>
      <c r="B30" s="16" t="s">
        <v>172</v>
      </c>
      <c r="C30" s="17" t="s">
        <v>171</v>
      </c>
      <c r="D30" s="29">
        <f>49+352+32</f>
        <v>433</v>
      </c>
      <c r="E30" s="18"/>
      <c r="G30" s="53"/>
    </row>
    <row r="31" spans="1:7" s="40" customFormat="1" ht="30.75">
      <c r="A31" s="61"/>
      <c r="B31" s="16" t="s">
        <v>28</v>
      </c>
      <c r="C31" s="17" t="s">
        <v>29</v>
      </c>
      <c r="D31" s="29">
        <f>1894.01</f>
        <v>1894.01</v>
      </c>
      <c r="E31" s="18"/>
      <c r="G31" s="41"/>
    </row>
    <row r="32" spans="1:7" s="40" customFormat="1" ht="15">
      <c r="A32" s="61"/>
      <c r="B32" s="16" t="s">
        <v>176</v>
      </c>
      <c r="C32" s="17" t="s">
        <v>181</v>
      </c>
      <c r="D32" s="29">
        <v>111.74</v>
      </c>
      <c r="E32" s="18"/>
      <c r="G32" s="41"/>
    </row>
    <row r="33" spans="1:7" s="45" customFormat="1" ht="30.75">
      <c r="A33" s="61"/>
      <c r="B33" s="16" t="s">
        <v>108</v>
      </c>
      <c r="C33" s="32" t="s">
        <v>109</v>
      </c>
      <c r="D33" s="29">
        <v>27.1</v>
      </c>
      <c r="E33" s="18"/>
      <c r="G33" s="46"/>
    </row>
    <row r="34" spans="1:7" s="25" customFormat="1" ht="30.75">
      <c r="A34" s="61"/>
      <c r="B34" s="16" t="s">
        <v>108</v>
      </c>
      <c r="C34" s="32" t="s">
        <v>122</v>
      </c>
      <c r="D34" s="29">
        <v>207.2</v>
      </c>
      <c r="E34" s="18"/>
      <c r="G34" s="26"/>
    </row>
    <row r="35" spans="1:7" s="25" customFormat="1" ht="15">
      <c r="A35" s="61"/>
      <c r="B35" s="16" t="s">
        <v>108</v>
      </c>
      <c r="C35" s="32" t="s">
        <v>155</v>
      </c>
      <c r="D35" s="29">
        <v>40.4</v>
      </c>
      <c r="E35" s="18"/>
      <c r="G35" s="26"/>
    </row>
    <row r="36" spans="1:8" s="27" customFormat="1" ht="15">
      <c r="A36" s="61"/>
      <c r="B36" s="21" t="s">
        <v>34</v>
      </c>
      <c r="C36" s="20" t="s">
        <v>30</v>
      </c>
      <c r="D36" s="30">
        <v>242.4</v>
      </c>
      <c r="E36" s="23"/>
      <c r="G36" s="47"/>
      <c r="H36" s="47"/>
    </row>
    <row r="37" spans="1:8" s="36" customFormat="1" ht="15">
      <c r="A37" s="61"/>
      <c r="B37" s="21" t="s">
        <v>34</v>
      </c>
      <c r="C37" s="20" t="s">
        <v>85</v>
      </c>
      <c r="D37" s="30">
        <v>171.4</v>
      </c>
      <c r="E37" s="23"/>
      <c r="G37" s="37"/>
      <c r="H37" s="37"/>
    </row>
    <row r="38" spans="1:8" s="52" customFormat="1" ht="30.75">
      <c r="A38" s="61"/>
      <c r="B38" s="21" t="s">
        <v>143</v>
      </c>
      <c r="C38" s="20" t="s">
        <v>144</v>
      </c>
      <c r="D38" s="30">
        <f>54.71+98.94+89.38+15.08</f>
        <v>258.11</v>
      </c>
      <c r="E38" s="23"/>
      <c r="G38" s="53"/>
      <c r="H38" s="53"/>
    </row>
    <row r="39" spans="1:8" s="40" customFormat="1" ht="30.75">
      <c r="A39" s="61"/>
      <c r="B39" s="21" t="s">
        <v>76</v>
      </c>
      <c r="C39" s="20" t="s">
        <v>77</v>
      </c>
      <c r="D39" s="30">
        <f>157.68</f>
        <v>157.68</v>
      </c>
      <c r="E39" s="23"/>
      <c r="G39" s="41"/>
      <c r="H39" s="41"/>
    </row>
    <row r="40" spans="1:8" s="40" customFormat="1" ht="15">
      <c r="A40" s="61"/>
      <c r="B40" s="21" t="s">
        <v>152</v>
      </c>
      <c r="C40" s="20" t="s">
        <v>153</v>
      </c>
      <c r="D40" s="30">
        <v>294.1</v>
      </c>
      <c r="E40" s="23"/>
      <c r="G40" s="41"/>
      <c r="H40" s="41"/>
    </row>
    <row r="41" spans="1:8" s="52" customFormat="1" ht="15">
      <c r="A41" s="61"/>
      <c r="B41" s="21" t="s">
        <v>92</v>
      </c>
      <c r="C41" s="20" t="s">
        <v>93</v>
      </c>
      <c r="D41" s="30">
        <f>576.29+575.51</f>
        <v>1151.8</v>
      </c>
      <c r="E41" s="23"/>
      <c r="G41" s="53"/>
      <c r="H41" s="53"/>
    </row>
    <row r="42" spans="1:8" s="25" customFormat="1" ht="15">
      <c r="A42" s="61"/>
      <c r="B42" s="21" t="s">
        <v>67</v>
      </c>
      <c r="C42" s="22" t="s">
        <v>66</v>
      </c>
      <c r="D42" s="31">
        <v>1080.8</v>
      </c>
      <c r="E42" s="23"/>
      <c r="G42" s="26"/>
      <c r="H42" s="26"/>
    </row>
    <row r="43" spans="1:8" s="25" customFormat="1" ht="15">
      <c r="A43" s="61"/>
      <c r="B43" s="21" t="s">
        <v>177</v>
      </c>
      <c r="C43" s="22" t="s">
        <v>178</v>
      </c>
      <c r="D43" s="31">
        <v>58.63</v>
      </c>
      <c r="E43" s="23"/>
      <c r="G43" s="26"/>
      <c r="H43" s="26"/>
    </row>
    <row r="44" spans="1:8" s="40" customFormat="1" ht="62.25">
      <c r="A44" s="61"/>
      <c r="B44" s="21" t="s">
        <v>48</v>
      </c>
      <c r="C44" s="22" t="s">
        <v>52</v>
      </c>
      <c r="D44" s="31">
        <f>119.09+236+132.61+923.3</f>
        <v>1411</v>
      </c>
      <c r="E44" s="23"/>
      <c r="G44" s="41"/>
      <c r="H44" s="41"/>
    </row>
    <row r="45" spans="1:8" s="52" customFormat="1" ht="30.75">
      <c r="A45" s="61"/>
      <c r="B45" s="21" t="s">
        <v>63</v>
      </c>
      <c r="C45" s="22" t="s">
        <v>41</v>
      </c>
      <c r="D45" s="31">
        <f>91.4+131.66+543.41+231.95+752.94+609.13+2.93+87.27+414.59+311.73+8.51+9.94+124.87+73.15+216.82</f>
        <v>3610.3000000000006</v>
      </c>
      <c r="E45" s="23"/>
      <c r="G45" s="53"/>
      <c r="H45" s="53"/>
    </row>
    <row r="46" spans="1:8" s="40" customFormat="1" ht="31.5" customHeight="1">
      <c r="A46" s="61"/>
      <c r="B46" s="21" t="s">
        <v>26</v>
      </c>
      <c r="C46" s="22" t="s">
        <v>27</v>
      </c>
      <c r="D46" s="31">
        <v>7269.3</v>
      </c>
      <c r="E46" s="23"/>
      <c r="G46" s="41"/>
      <c r="H46" s="41"/>
    </row>
    <row r="47" spans="1:8" s="52" customFormat="1" ht="31.5" customHeight="1">
      <c r="A47" s="61"/>
      <c r="B47" s="21" t="s">
        <v>95</v>
      </c>
      <c r="C47" s="22" t="s">
        <v>42</v>
      </c>
      <c r="D47" s="31">
        <f>5.44+224.07+7.94+207.14</f>
        <v>444.59</v>
      </c>
      <c r="E47" s="23"/>
      <c r="G47" s="53"/>
      <c r="H47" s="53"/>
    </row>
    <row r="48" spans="1:8" s="52" customFormat="1" ht="31.5" customHeight="1">
      <c r="A48" s="61"/>
      <c r="B48" s="21" t="s">
        <v>106</v>
      </c>
      <c r="C48" s="22" t="s">
        <v>107</v>
      </c>
      <c r="D48" s="31">
        <v>427.04</v>
      </c>
      <c r="E48" s="23"/>
      <c r="G48" s="53"/>
      <c r="H48" s="53"/>
    </row>
    <row r="49" spans="1:8" s="25" customFormat="1" ht="31.5" customHeight="1">
      <c r="A49" s="61"/>
      <c r="B49" s="21" t="s">
        <v>123</v>
      </c>
      <c r="C49" s="22" t="s">
        <v>124</v>
      </c>
      <c r="D49" s="31">
        <v>512.21</v>
      </c>
      <c r="E49" s="23"/>
      <c r="G49" s="26"/>
      <c r="H49" s="26"/>
    </row>
    <row r="50" spans="1:8" s="25" customFormat="1" ht="46.5">
      <c r="A50" s="61"/>
      <c r="B50" s="21" t="s">
        <v>125</v>
      </c>
      <c r="C50" s="22" t="s">
        <v>126</v>
      </c>
      <c r="D50" s="31">
        <v>221.98</v>
      </c>
      <c r="E50" s="23"/>
      <c r="G50" s="26"/>
      <c r="H50" s="26"/>
    </row>
    <row r="51" spans="1:8" s="52" customFormat="1" ht="31.5" customHeight="1">
      <c r="A51" s="61"/>
      <c r="B51" s="21" t="s">
        <v>102</v>
      </c>
      <c r="C51" s="22" t="s">
        <v>103</v>
      </c>
      <c r="D51" s="31">
        <v>171.9</v>
      </c>
      <c r="E51" s="23"/>
      <c r="G51" s="53"/>
      <c r="H51" s="53"/>
    </row>
    <row r="52" spans="1:8" s="52" customFormat="1" ht="31.5" customHeight="1">
      <c r="A52" s="61"/>
      <c r="B52" s="21" t="s">
        <v>100</v>
      </c>
      <c r="C52" s="22" t="s">
        <v>101</v>
      </c>
      <c r="D52" s="31">
        <v>27.33</v>
      </c>
      <c r="E52" s="23"/>
      <c r="G52" s="53"/>
      <c r="H52" s="53"/>
    </row>
    <row r="53" spans="1:8" s="45" customFormat="1" ht="62.25">
      <c r="A53" s="61"/>
      <c r="B53" s="21" t="s">
        <v>134</v>
      </c>
      <c r="C53" s="22" t="s">
        <v>135</v>
      </c>
      <c r="D53" s="31">
        <v>1136.8</v>
      </c>
      <c r="E53" s="23"/>
      <c r="G53" s="46"/>
      <c r="H53" s="46"/>
    </row>
    <row r="54" spans="1:8" s="45" customFormat="1" ht="78">
      <c r="A54" s="61"/>
      <c r="B54" s="21" t="s">
        <v>134</v>
      </c>
      <c r="C54" s="22" t="s">
        <v>168</v>
      </c>
      <c r="D54" s="31">
        <v>456.7</v>
      </c>
      <c r="E54" s="23"/>
      <c r="G54" s="46"/>
      <c r="H54" s="46"/>
    </row>
    <row r="55" spans="1:8" s="50" customFormat="1" ht="46.5">
      <c r="A55" s="61"/>
      <c r="B55" s="21" t="s">
        <v>142</v>
      </c>
      <c r="C55" s="22" t="s">
        <v>141</v>
      </c>
      <c r="D55" s="31">
        <v>2336.35</v>
      </c>
      <c r="E55" s="23"/>
      <c r="G55" s="51"/>
      <c r="H55" s="51"/>
    </row>
    <row r="56" spans="1:8" s="50" customFormat="1" ht="15">
      <c r="A56" s="61"/>
      <c r="B56" s="21" t="s">
        <v>180</v>
      </c>
      <c r="C56" s="22" t="s">
        <v>182</v>
      </c>
      <c r="D56" s="31">
        <v>18.84</v>
      </c>
      <c r="E56" s="23"/>
      <c r="G56" s="51"/>
      <c r="H56" s="51"/>
    </row>
    <row r="57" spans="1:8" s="50" customFormat="1" ht="30.75">
      <c r="A57" s="61"/>
      <c r="B57" s="21" t="s">
        <v>173</v>
      </c>
      <c r="C57" s="22" t="s">
        <v>174</v>
      </c>
      <c r="D57" s="31">
        <v>72.48</v>
      </c>
      <c r="E57" s="23"/>
      <c r="G57" s="51"/>
      <c r="H57" s="51"/>
    </row>
    <row r="58" spans="1:8" s="50" customFormat="1" ht="15">
      <c r="A58" s="61"/>
      <c r="B58" s="21" t="s">
        <v>159</v>
      </c>
      <c r="C58" s="22" t="s">
        <v>160</v>
      </c>
      <c r="D58" s="31">
        <v>195.53</v>
      </c>
      <c r="E58" s="23"/>
      <c r="G58" s="51"/>
      <c r="H58" s="51"/>
    </row>
    <row r="59" spans="1:8" s="50" customFormat="1" ht="15">
      <c r="A59" s="61"/>
      <c r="B59" s="21" t="s">
        <v>175</v>
      </c>
      <c r="C59" s="22" t="s">
        <v>179</v>
      </c>
      <c r="D59" s="31">
        <v>205.3</v>
      </c>
      <c r="E59" s="23"/>
      <c r="G59" s="51"/>
      <c r="H59" s="51"/>
    </row>
    <row r="60" spans="1:8" s="45" customFormat="1" ht="46.5">
      <c r="A60" s="61"/>
      <c r="B60" s="21" t="s">
        <v>65</v>
      </c>
      <c r="C60" s="22" t="s">
        <v>133</v>
      </c>
      <c r="D60" s="15">
        <v>2735.4</v>
      </c>
      <c r="E60" s="23"/>
      <c r="G60" s="46"/>
      <c r="H60" s="46"/>
    </row>
    <row r="61" spans="1:8" s="45" customFormat="1" ht="15">
      <c r="A61" s="61"/>
      <c r="B61" s="21" t="s">
        <v>150</v>
      </c>
      <c r="C61" s="22" t="s">
        <v>151</v>
      </c>
      <c r="D61" s="15">
        <v>15.6</v>
      </c>
      <c r="E61" s="23"/>
      <c r="G61" s="46"/>
      <c r="H61" s="46"/>
    </row>
    <row r="62" spans="1:8" s="52" customFormat="1" ht="15">
      <c r="A62" s="61"/>
      <c r="B62" s="21" t="s">
        <v>94</v>
      </c>
      <c r="C62" s="22" t="s">
        <v>42</v>
      </c>
      <c r="D62" s="30">
        <f>30.98+291.94+11.59+20.69+36+106.22+108.77</f>
        <v>606.1899999999999</v>
      </c>
      <c r="E62" s="23"/>
      <c r="G62" s="53"/>
      <c r="H62" s="53"/>
    </row>
    <row r="63" spans="1:8" s="40" customFormat="1" ht="15">
      <c r="A63" s="61"/>
      <c r="B63" s="21" t="s">
        <v>75</v>
      </c>
      <c r="C63" s="22" t="s">
        <v>73</v>
      </c>
      <c r="D63" s="30">
        <f>2038.87+3037.8</f>
        <v>5076.67</v>
      </c>
      <c r="E63" s="23"/>
      <c r="G63" s="41"/>
      <c r="H63" s="41"/>
    </row>
    <row r="64" spans="1:8" s="52" customFormat="1" ht="30.75">
      <c r="A64" s="61"/>
      <c r="B64" s="21" t="s">
        <v>97</v>
      </c>
      <c r="C64" s="22" t="s">
        <v>45</v>
      </c>
      <c r="D64" s="30">
        <f>30+47.2</f>
        <v>77.2</v>
      </c>
      <c r="E64" s="23"/>
      <c r="G64" s="53"/>
      <c r="H64" s="53"/>
    </row>
    <row r="65" spans="1:8" s="38" customFormat="1" ht="62.25">
      <c r="A65" s="61"/>
      <c r="B65" s="21" t="s">
        <v>82</v>
      </c>
      <c r="C65" s="22" t="s">
        <v>83</v>
      </c>
      <c r="D65" s="30">
        <v>499.97</v>
      </c>
      <c r="E65" s="23"/>
      <c r="G65" s="39"/>
      <c r="H65" s="39"/>
    </row>
    <row r="66" spans="1:8" s="38" customFormat="1" ht="46.5">
      <c r="A66" s="61"/>
      <c r="B66" s="21" t="s">
        <v>82</v>
      </c>
      <c r="C66" s="22" t="s">
        <v>140</v>
      </c>
      <c r="D66" s="28">
        <f>9841.04+19491.13</f>
        <v>29332.170000000002</v>
      </c>
      <c r="E66" s="23"/>
      <c r="G66" s="39"/>
      <c r="H66" s="39"/>
    </row>
    <row r="67" spans="1:8" s="38" customFormat="1" ht="93">
      <c r="A67" s="61"/>
      <c r="B67" s="21" t="s">
        <v>164</v>
      </c>
      <c r="C67" s="22" t="s">
        <v>165</v>
      </c>
      <c r="D67" s="28">
        <v>2124.3</v>
      </c>
      <c r="E67" s="23"/>
      <c r="G67" s="39"/>
      <c r="H67" s="39"/>
    </row>
    <row r="68" spans="1:8" s="52" customFormat="1" ht="30.75">
      <c r="A68" s="61"/>
      <c r="B68" s="21" t="s">
        <v>86</v>
      </c>
      <c r="C68" s="22" t="s">
        <v>87</v>
      </c>
      <c r="D68" s="28">
        <v>132</v>
      </c>
      <c r="E68" s="23"/>
      <c r="G68" s="53"/>
      <c r="H68" s="53"/>
    </row>
    <row r="69" spans="1:8" s="45" customFormat="1" ht="30.75">
      <c r="A69" s="61"/>
      <c r="B69" s="21" t="s">
        <v>110</v>
      </c>
      <c r="C69" s="22" t="s">
        <v>111</v>
      </c>
      <c r="D69" s="28">
        <f>705.9+2409.9+1206.7+2861</f>
        <v>7183.5</v>
      </c>
      <c r="E69" s="23"/>
      <c r="G69" s="46"/>
      <c r="H69" s="46"/>
    </row>
    <row r="70" spans="1:8" s="38" customFormat="1" ht="30.75">
      <c r="A70" s="61"/>
      <c r="B70" s="21" t="s">
        <v>40</v>
      </c>
      <c r="C70" s="20" t="s">
        <v>81</v>
      </c>
      <c r="D70" s="30">
        <v>400.25</v>
      </c>
      <c r="E70" s="23"/>
      <c r="G70" s="39"/>
      <c r="H70" s="39"/>
    </row>
    <row r="71" spans="1:8" s="38" customFormat="1" ht="30.75">
      <c r="A71" s="61"/>
      <c r="B71" s="21" t="s">
        <v>40</v>
      </c>
      <c r="C71" s="20" t="s">
        <v>80</v>
      </c>
      <c r="D71" s="30">
        <v>307.5</v>
      </c>
      <c r="E71" s="23"/>
      <c r="G71" s="39"/>
      <c r="H71" s="39"/>
    </row>
    <row r="72" spans="1:8" s="38" customFormat="1" ht="30.75">
      <c r="A72" s="61"/>
      <c r="B72" s="21" t="s">
        <v>40</v>
      </c>
      <c r="C72" s="20" t="s">
        <v>161</v>
      </c>
      <c r="D72" s="30">
        <v>516.65</v>
      </c>
      <c r="E72" s="23"/>
      <c r="G72" s="39"/>
      <c r="H72" s="39"/>
    </row>
    <row r="73" spans="1:8" s="52" customFormat="1" ht="15">
      <c r="A73" s="61"/>
      <c r="B73" s="21" t="s">
        <v>104</v>
      </c>
      <c r="C73" s="20" t="s">
        <v>105</v>
      </c>
      <c r="D73" s="30">
        <v>119.83</v>
      </c>
      <c r="E73" s="23"/>
      <c r="G73" s="53"/>
      <c r="H73" s="53"/>
    </row>
    <row r="74" spans="1:8" s="52" customFormat="1" ht="46.5">
      <c r="A74" s="61"/>
      <c r="B74" s="21" t="s">
        <v>169</v>
      </c>
      <c r="C74" s="20" t="s">
        <v>170</v>
      </c>
      <c r="D74" s="30">
        <v>570.1</v>
      </c>
      <c r="E74" s="23"/>
      <c r="G74" s="53"/>
      <c r="H74" s="53"/>
    </row>
    <row r="75" spans="1:8" s="25" customFormat="1" ht="30.75">
      <c r="A75" s="61"/>
      <c r="B75" s="21" t="s">
        <v>37</v>
      </c>
      <c r="C75" s="22" t="s">
        <v>38</v>
      </c>
      <c r="D75" s="15">
        <v>440.68</v>
      </c>
      <c r="E75" s="23"/>
      <c r="G75" s="26"/>
      <c r="H75" s="26"/>
    </row>
    <row r="76" spans="1:8" s="25" customFormat="1" ht="30.75">
      <c r="A76" s="61"/>
      <c r="B76" s="21" t="s">
        <v>148</v>
      </c>
      <c r="C76" s="22" t="s">
        <v>149</v>
      </c>
      <c r="D76" s="15">
        <v>98.01</v>
      </c>
      <c r="E76" s="23"/>
      <c r="G76" s="26"/>
      <c r="H76" s="26"/>
    </row>
    <row r="77" spans="1:8" s="52" customFormat="1" ht="15">
      <c r="A77" s="61"/>
      <c r="B77" s="21" t="s">
        <v>6</v>
      </c>
      <c r="C77" s="22" t="s">
        <v>72</v>
      </c>
      <c r="D77" s="15">
        <f>246.08+128.64+98.32</f>
        <v>473.04</v>
      </c>
      <c r="E77" s="23"/>
      <c r="G77" s="53"/>
      <c r="H77" s="53"/>
    </row>
    <row r="78" spans="1:8" s="40" customFormat="1" ht="30.75">
      <c r="A78" s="61"/>
      <c r="B78" s="21" t="s">
        <v>6</v>
      </c>
      <c r="C78" s="22" t="s">
        <v>74</v>
      </c>
      <c r="D78" s="15">
        <f>275</f>
        <v>275</v>
      </c>
      <c r="E78" s="23"/>
      <c r="G78" s="41"/>
      <c r="H78" s="41"/>
    </row>
    <row r="79" spans="1:8" s="36" customFormat="1" ht="15">
      <c r="A79" s="61"/>
      <c r="B79" s="21" t="s">
        <v>127</v>
      </c>
      <c r="C79" s="22" t="s">
        <v>128</v>
      </c>
      <c r="D79" s="15">
        <v>141.9</v>
      </c>
      <c r="E79" s="23"/>
      <c r="G79" s="37"/>
      <c r="H79" s="37"/>
    </row>
    <row r="80" spans="1:8" s="48" customFormat="1" ht="108.75">
      <c r="A80" s="61"/>
      <c r="B80" s="21" t="s">
        <v>136</v>
      </c>
      <c r="C80" s="22" t="s">
        <v>137</v>
      </c>
      <c r="D80" s="15">
        <v>2114.2</v>
      </c>
      <c r="E80" s="23"/>
      <c r="G80" s="49"/>
      <c r="H80" s="49"/>
    </row>
    <row r="81" spans="1:8" s="48" customFormat="1" ht="78">
      <c r="A81" s="61"/>
      <c r="B81" s="21" t="s">
        <v>162</v>
      </c>
      <c r="C81" s="22" t="s">
        <v>163</v>
      </c>
      <c r="D81" s="15">
        <v>3081.11</v>
      </c>
      <c r="E81" s="23"/>
      <c r="G81" s="49"/>
      <c r="H81" s="49"/>
    </row>
    <row r="82" spans="1:8" s="38" customFormat="1" ht="93">
      <c r="A82" s="61"/>
      <c r="B82" s="21" t="s">
        <v>39</v>
      </c>
      <c r="C82" s="22" t="s">
        <v>78</v>
      </c>
      <c r="D82" s="15">
        <v>800</v>
      </c>
      <c r="E82" s="23"/>
      <c r="G82" s="39"/>
      <c r="H82" s="39"/>
    </row>
    <row r="83" spans="1:8" s="42" customFormat="1" ht="62.25">
      <c r="A83" s="61"/>
      <c r="B83" s="21" t="s">
        <v>132</v>
      </c>
      <c r="C83" s="22" t="s">
        <v>138</v>
      </c>
      <c r="D83" s="15">
        <v>104</v>
      </c>
      <c r="E83" s="23"/>
      <c r="G83" s="43"/>
      <c r="H83" s="43"/>
    </row>
    <row r="84" spans="1:8" s="42" customFormat="1" ht="78">
      <c r="A84" s="61"/>
      <c r="B84" s="21" t="s">
        <v>132</v>
      </c>
      <c r="C84" s="22" t="s">
        <v>156</v>
      </c>
      <c r="D84" s="15">
        <v>27.3</v>
      </c>
      <c r="E84" s="23"/>
      <c r="G84" s="43"/>
      <c r="H84" s="43"/>
    </row>
    <row r="85" spans="1:8" s="42" customFormat="1" ht="156">
      <c r="A85" s="61"/>
      <c r="B85" s="21" t="s">
        <v>132</v>
      </c>
      <c r="C85" s="22" t="s">
        <v>154</v>
      </c>
      <c r="D85" s="15">
        <v>67.7</v>
      </c>
      <c r="E85" s="23"/>
      <c r="G85" s="43"/>
      <c r="H85" s="43"/>
    </row>
    <row r="86" spans="1:8" s="38" customFormat="1" ht="62.25">
      <c r="A86" s="61"/>
      <c r="B86" s="21" t="s">
        <v>129</v>
      </c>
      <c r="C86" s="22" t="s">
        <v>79</v>
      </c>
      <c r="D86" s="15">
        <v>4404.12</v>
      </c>
      <c r="E86" s="23"/>
      <c r="G86" s="39"/>
      <c r="H86" s="39"/>
    </row>
    <row r="87" spans="1:8" s="25" customFormat="1" ht="62.25">
      <c r="A87" s="61"/>
      <c r="B87" s="21" t="s">
        <v>112</v>
      </c>
      <c r="C87" s="22" t="s">
        <v>113</v>
      </c>
      <c r="D87" s="15">
        <v>133.5</v>
      </c>
      <c r="E87" s="23"/>
      <c r="G87" s="26"/>
      <c r="H87" s="26"/>
    </row>
    <row r="88" spans="1:8" s="38" customFormat="1" ht="30.75">
      <c r="A88" s="61"/>
      <c r="B88" s="21" t="s">
        <v>130</v>
      </c>
      <c r="C88" s="22" t="s">
        <v>131</v>
      </c>
      <c r="D88" s="15">
        <v>1491.47</v>
      </c>
      <c r="E88" s="23"/>
      <c r="G88" s="39"/>
      <c r="H88" s="39"/>
    </row>
    <row r="89" spans="1:8" s="25" customFormat="1" ht="30.75">
      <c r="A89" s="61"/>
      <c r="B89" s="21" t="s">
        <v>50</v>
      </c>
      <c r="C89" s="22" t="s">
        <v>51</v>
      </c>
      <c r="D89" s="15">
        <v>924</v>
      </c>
      <c r="E89" s="23"/>
      <c r="G89" s="26"/>
      <c r="H89" s="26"/>
    </row>
    <row r="90" spans="1:8" s="25" customFormat="1" ht="30.75">
      <c r="A90" s="61"/>
      <c r="B90" s="21" t="s">
        <v>68</v>
      </c>
      <c r="C90" s="22" t="s">
        <v>114</v>
      </c>
      <c r="D90" s="15">
        <v>219.04</v>
      </c>
      <c r="E90" s="23"/>
      <c r="G90" s="26"/>
      <c r="H90" s="26"/>
    </row>
    <row r="91" spans="1:8" s="25" customFormat="1" ht="78">
      <c r="A91" s="61"/>
      <c r="B91" s="21" t="s">
        <v>115</v>
      </c>
      <c r="C91" s="22" t="s">
        <v>116</v>
      </c>
      <c r="D91" s="15">
        <v>98.06</v>
      </c>
      <c r="E91" s="23"/>
      <c r="G91" s="26"/>
      <c r="H91" s="26"/>
    </row>
    <row r="92" spans="1:8" s="25" customFormat="1" ht="62.25">
      <c r="A92" s="61"/>
      <c r="B92" s="21" t="s">
        <v>117</v>
      </c>
      <c r="C92" s="22" t="s">
        <v>118</v>
      </c>
      <c r="D92" s="15">
        <v>1949.69</v>
      </c>
      <c r="E92" s="23"/>
      <c r="G92" s="26"/>
      <c r="H92" s="26"/>
    </row>
    <row r="93" spans="1:8" s="38" customFormat="1" ht="78">
      <c r="A93" s="61"/>
      <c r="B93" s="21" t="s">
        <v>71</v>
      </c>
      <c r="C93" s="22" t="s">
        <v>84</v>
      </c>
      <c r="D93" s="15">
        <f>894.93+679.95+694.94+739.94</f>
        <v>3009.76</v>
      </c>
      <c r="E93" s="23"/>
      <c r="G93" s="39"/>
      <c r="H93" s="39"/>
    </row>
    <row r="94" spans="1:8" s="25" customFormat="1" ht="46.5">
      <c r="A94" s="61"/>
      <c r="B94" s="21" t="s">
        <v>119</v>
      </c>
      <c r="C94" s="22" t="s">
        <v>120</v>
      </c>
      <c r="D94" s="15">
        <v>149.37</v>
      </c>
      <c r="E94" s="23"/>
      <c r="G94" s="26"/>
      <c r="H94" s="26"/>
    </row>
    <row r="95" spans="1:8" s="52" customFormat="1" ht="15">
      <c r="A95" s="61"/>
      <c r="B95" s="24" t="s">
        <v>46</v>
      </c>
      <c r="C95" s="20" t="s">
        <v>47</v>
      </c>
      <c r="D95" s="15">
        <v>160</v>
      </c>
      <c r="E95" s="23"/>
      <c r="G95" s="53"/>
      <c r="H95" s="53"/>
    </row>
    <row r="96" spans="1:8" s="36" customFormat="1" ht="15">
      <c r="A96" s="61"/>
      <c r="B96" s="24" t="s">
        <v>32</v>
      </c>
      <c r="C96" s="20" t="s">
        <v>33</v>
      </c>
      <c r="D96" s="15">
        <v>3594.9</v>
      </c>
      <c r="E96" s="23"/>
      <c r="G96" s="37"/>
      <c r="H96" s="37"/>
    </row>
    <row r="97" spans="1:8" s="52" customFormat="1" ht="15">
      <c r="A97" s="61"/>
      <c r="B97" s="24" t="s">
        <v>98</v>
      </c>
      <c r="C97" s="20" t="s">
        <v>99</v>
      </c>
      <c r="D97" s="15">
        <f>154.09+144.9</f>
        <v>298.99</v>
      </c>
      <c r="E97" s="23"/>
      <c r="F97" s="53"/>
      <c r="G97" s="53"/>
      <c r="H97" s="53"/>
    </row>
    <row r="98" spans="1:5" ht="54" customHeight="1">
      <c r="A98" s="62" t="s">
        <v>121</v>
      </c>
      <c r="B98" s="63"/>
      <c r="C98" s="63"/>
      <c r="D98" s="63"/>
      <c r="E98" s="63"/>
    </row>
    <row r="99" spans="1:5" ht="14.25">
      <c r="A99" s="2"/>
      <c r="B99" s="3"/>
      <c r="C99" s="2"/>
      <c r="E99" s="2"/>
    </row>
    <row r="100" spans="2:5" ht="14.25">
      <c r="B100" s="1"/>
      <c r="C100" s="44"/>
      <c r="D100" s="54"/>
      <c r="E100" s="54"/>
    </row>
    <row r="101" spans="2:5" ht="14.25">
      <c r="B101" s="1"/>
      <c r="C101" s="44"/>
      <c r="D101" s="54"/>
      <c r="E101" s="54"/>
    </row>
    <row r="102" spans="2:5" ht="14.25">
      <c r="B102" s="1"/>
      <c r="C102" s="44"/>
      <c r="D102" s="54"/>
      <c r="E102" s="54"/>
    </row>
    <row r="103" spans="2:5" ht="14.25">
      <c r="B103" s="1"/>
      <c r="C103" s="54"/>
      <c r="D103" s="54"/>
      <c r="E103" s="44"/>
    </row>
    <row r="104" spans="3:5" ht="14.25">
      <c r="C104" s="44"/>
      <c r="D104" s="54"/>
      <c r="E104" s="44"/>
    </row>
    <row r="105" spans="2:5" ht="14.25">
      <c r="B105" s="44"/>
      <c r="C105" s="44"/>
      <c r="D105" s="54"/>
      <c r="E105" s="44"/>
    </row>
    <row r="106" spans="2:5" ht="14.25">
      <c r="B106" s="44"/>
      <c r="C106" s="44"/>
      <c r="D106" s="54"/>
      <c r="E106" s="44"/>
    </row>
    <row r="107" spans="2:5" ht="14.25">
      <c r="B107" s="44"/>
      <c r="C107" s="25"/>
      <c r="D107" s="54"/>
      <c r="E107" s="44"/>
    </row>
    <row r="108" spans="2:5" ht="14.25">
      <c r="B108" s="44"/>
      <c r="C108" s="44"/>
      <c r="D108" s="54"/>
      <c r="E108" s="44"/>
    </row>
    <row r="109" spans="3:5" ht="14.25">
      <c r="C109" s="44"/>
      <c r="D109" s="54"/>
      <c r="E109" s="44"/>
    </row>
    <row r="110" spans="3:4" ht="14.25">
      <c r="C110" s="44"/>
      <c r="D110" s="54"/>
    </row>
    <row r="111" spans="3:4" ht="14.25">
      <c r="C111" s="44"/>
      <c r="D111" s="54"/>
    </row>
    <row r="112" spans="3:4" ht="14.25">
      <c r="C112" s="44"/>
      <c r="D112" s="54"/>
    </row>
    <row r="113" spans="3:4" ht="14.25">
      <c r="C113" s="44"/>
      <c r="D113" s="54"/>
    </row>
  </sheetData>
  <sheetProtection/>
  <mergeCells count="4">
    <mergeCell ref="D2:E2"/>
    <mergeCell ref="A3:E3"/>
    <mergeCell ref="A6:A97"/>
    <mergeCell ref="A98:E98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2021-02-17T06:41:45Z</dcterms:modified>
  <cp:category/>
  <cp:version/>
  <cp:contentType/>
  <cp:contentStatus/>
</cp:coreProperties>
</file>