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8" windowWidth="13920" windowHeight="7356" activeTab="0"/>
  </bookViews>
  <sheets>
    <sheet name="Приложение по СМП" sheetId="1" r:id="rId1"/>
  </sheets>
  <definedNames>
    <definedName name="_xlnm.Print_Area" localSheetId="0">'Приложение по СМП'!$A$1:$E$85</definedName>
  </definedNames>
  <calcPr fullCalcOnLoad="1"/>
</workbook>
</file>

<file path=xl/sharedStrings.xml><?xml version="1.0" encoding="utf-8"?>
<sst xmlns="http://schemas.openxmlformats.org/spreadsheetml/2006/main" count="167" uniqueCount="159">
  <si>
    <t>тыс. руб.</t>
  </si>
  <si>
    <t>код по (ОКДП) 004-93</t>
  </si>
  <si>
    <t>наименование в соответствии с кодом по ОКДП</t>
  </si>
  <si>
    <t>%</t>
  </si>
  <si>
    <t>Всего</t>
  </si>
  <si>
    <t>Приложение №3</t>
  </si>
  <si>
    <t>62.02.30.000</t>
  </si>
  <si>
    <t>10.71.11.110</t>
  </si>
  <si>
    <t>10.13.14.111;  10.13.14.112</t>
  </si>
  <si>
    <t>10.20.13.122</t>
  </si>
  <si>
    <t>Коды ОКПД 2 , предусмотренные  Общероссийским классификатором ОК 034-2007.</t>
  </si>
  <si>
    <t>% к общему годовому объему товаров, работ, услуг, подлежащих размещению у СМП</t>
  </si>
  <si>
    <t>10.11.11.110; 10.12.10.110</t>
  </si>
  <si>
    <t>Поставка мяса и мясопродуктов (ЦГБ)</t>
  </si>
  <si>
    <t>Поставка колбасы (ЦГБ)</t>
  </si>
  <si>
    <t>Поставка рыбы и рыбной продукции (ЦГБ)</t>
  </si>
  <si>
    <t>01.24.10.000;  01.22.12.000; 01.23.13.000</t>
  </si>
  <si>
    <t>Поставка фруктов(ЦГБ)</t>
  </si>
  <si>
    <t>Поставка консервированной продукции (ЦГБ)</t>
  </si>
  <si>
    <t>10.32.17.110;  10.32.11.110;
10.39.17.111;  10.39.17.119</t>
  </si>
  <si>
    <t>10.51.30.111;    10.51.11.140;
10.51.40.330;   10.51.52.123;
10.51.40.113;   10.51.52.114</t>
  </si>
  <si>
    <t>10.61.32.113;    10.31.12.000;
10.61.32.114;   10.61.32.111;
10.61.31.120;   10.73.11.190</t>
  </si>
  <si>
    <t>Поставка крупяной продукции (ЦГБ)</t>
  </si>
  <si>
    <t>01.13.49.190;    01.13.12.120;
01.13.49.110;   01.13.43.110;
01.13.41.110;   01.13.32.000</t>
  </si>
  <si>
    <t>Поставка овощей (ЦГБ)</t>
  </si>
  <si>
    <t>Поставка бакалейной продукции (ЦГБ)</t>
  </si>
  <si>
    <t>21.20.10.192;   21.20.10.239;  21.20.23.199</t>
  </si>
  <si>
    <t>Поставка лекарственных средств, дезинфицирующих средств (ЦГБ)</t>
  </si>
  <si>
    <t>Поставка хлеба (ЦГБ)</t>
  </si>
  <si>
    <t>17.23.14.110</t>
  </si>
  <si>
    <t>05.10.10.110</t>
  </si>
  <si>
    <t>Поставка угля марки АС (Администрация города)</t>
  </si>
  <si>
    <t>58.13.10.000</t>
  </si>
  <si>
    <t>Услуги по печатанию, поставке и доставке издания "Новошахтинский вестник"</t>
  </si>
  <si>
    <t>43.39.19.190</t>
  </si>
  <si>
    <t>Поставка лекарственных средств (ДГБ)</t>
  </si>
  <si>
    <t>Поставка медицинских изделий (ДГБ)</t>
  </si>
  <si>
    <t>Поставка молочной продукции (ДГБ)</t>
  </si>
  <si>
    <t>Поставка бакалейной продукции (ДГБ)</t>
  </si>
  <si>
    <t>Оказание услуг по техническому обслуживанию медицинского оборудования (ДГБ)</t>
  </si>
  <si>
    <t>86.21.10.120</t>
  </si>
  <si>
    <t>Оказание услуг по медицинскому осмотру (ДГБ)</t>
  </si>
  <si>
    <t xml:space="preserve">20.59.52.140;  20.59.52.196;   20.20.14.000;   22.29.29.000;    20.59.59.000;   21.10.20.140;    20.13.24.110;   20.15.51.000    </t>
  </si>
  <si>
    <t>10.81.12.110;   10.39.25.110;
10.83.13.120;   10.83.12.110;
10.41.54.000;   01.47.21.000;
10.82.13.000</t>
  </si>
  <si>
    <t>77.11.10.000</t>
  </si>
  <si>
    <t>Услуги аренды автомобиля без экипажа (Администрация)</t>
  </si>
  <si>
    <t>Поставка реагентов, дезинфицирующих средств и расходных материалов для аптечного производства и КДЛ, субстанций для аптечного производства (ЦГБ)</t>
  </si>
  <si>
    <t>01.47.21.000</t>
  </si>
  <si>
    <t>Поставка рыбы и рыбной продукции (ДГБ)</t>
  </si>
  <si>
    <t>10.61.11.000</t>
  </si>
  <si>
    <t>Поставка продуктов питания (крупы) (ДГБ)</t>
  </si>
  <si>
    <t>Поставка продуктов питания (мясная продукция) (ДГБ)</t>
  </si>
  <si>
    <t>Поставка продуктов питания (яйцо куриное) (ДГБ)</t>
  </si>
  <si>
    <t>Поставка консервированной продукции (ДГБ)</t>
  </si>
  <si>
    <t>21.20.10.000;   21.20.13.191;    21.20.11.110</t>
  </si>
  <si>
    <t>Поставка бензина (Администрация)</t>
  </si>
  <si>
    <t>19.20.21.125</t>
  </si>
  <si>
    <t>Поставка фруктов (ДГБ)</t>
  </si>
  <si>
    <t>Услуги по сопровождению программ для ЭВМ (ДГБ)</t>
  </si>
  <si>
    <t>Поставка медицинских изделий (ЦГБ)</t>
  </si>
  <si>
    <t>Услуги по сопровождению автоматизированных систем (ЦГБ)</t>
  </si>
  <si>
    <t>32.50.50.000;    32.50.13.110</t>
  </si>
  <si>
    <t>Поставка бумаги (УСЗН)</t>
  </si>
  <si>
    <t>Поставка овощи (ДГБ)</t>
  </si>
  <si>
    <t>Поставка бензина (ДГБ)</t>
  </si>
  <si>
    <t>32.50.50.000;   32.50.13.190</t>
  </si>
  <si>
    <t>10.51.11.111;   10.51.30.111</t>
  </si>
  <si>
    <t>33.13.12.000;    33.14.11.000</t>
  </si>
  <si>
    <t>96.01.19.125</t>
  </si>
  <si>
    <t>Оказание услуг по стирке белья (ДГБ)</t>
  </si>
  <si>
    <t>17.12.14.129</t>
  </si>
  <si>
    <t>Поставка бумаги А4 для офисной техники для Управления образования</t>
  </si>
  <si>
    <t>71.20.14.000</t>
  </si>
  <si>
    <t>Услуги контроля за техническим состоянием автомобильных транспортных средств Заказчика при выезде на линию и возвращении в гараж (Администрация)</t>
  </si>
  <si>
    <t>81.10.10.000</t>
  </si>
  <si>
    <t xml:space="preserve">Оказание услуг (работ) по комплексному эксплуатационно-техническому обслуживанию административных зданий и помещений Администрации города Новошахтинска </t>
  </si>
  <si>
    <t>86.12.10.190</t>
  </si>
  <si>
    <t xml:space="preserve">Услуги по проведению предрейсовых и послерейсовых медицинских освидетельствований водителей Заказчика при выезде на линию и возвращении в гараж </t>
  </si>
  <si>
    <t>Совокупный годовой объем закупок, рассчитанный с учетом  части 1.1 статьи 30 ФЗ№44-ФЗ  и ч.30 ст.112 ФЗ№44-ФЗ, тыс.руб.</t>
  </si>
  <si>
    <t xml:space="preserve">Наименование товаров, работ, услуг, закупаемых в  соответствии со ст.30 ФЗ№44-ФЗ у СМП и СОНО  путем открытых конкурсов, электронных аукционов, запроса котировок, запроса предложений </t>
  </si>
  <si>
    <t>26.20.40.190;   26.20.40.110</t>
  </si>
  <si>
    <t>Приобретение расходных материалов и комплектующих для организационной и компьютерной техники</t>
  </si>
  <si>
    <t>63.11.11.000</t>
  </si>
  <si>
    <t>Услуги по предоставлению визуальной информации (видеопотоков), ее хранению, экспорту видеоматериалов в рамках муниципальной программы города Новошахтинска "Защита населения и территорий города от чрезвычайных ситуаций, обеспечения пожарной безопасности и безопасности людей на водных объектах"</t>
  </si>
  <si>
    <t>71.12.14.100</t>
  </si>
  <si>
    <t>Выполнение работ по разработке проектно-сметной документации по объекту: "Реконструкция автомобильной дороги от а/д А-270 "М-4" Дон" - Новошахтинск - гр. С Украиной" до ш. Соколовская в городе Новошахтинске ростовской области"</t>
  </si>
  <si>
    <t>75.00.19.000</t>
  </si>
  <si>
    <t>Оказание услуг по отлову животных без владельцев в городе Новошахтинске в 2021 году</t>
  </si>
  <si>
    <t>10.12.10.000</t>
  </si>
  <si>
    <t>10.56.30.000</t>
  </si>
  <si>
    <t>01.13.10.000</t>
  </si>
  <si>
    <t>01.20.16.000</t>
  </si>
  <si>
    <t>33.12.15.000</t>
  </si>
  <si>
    <t>38.12.11.000</t>
  </si>
  <si>
    <r>
      <t xml:space="preserve">Оказание услуг по вывозу и обезвреживанию медицинских отходов класса "В" аппаратным методом обезвреживания предварительно обеззараженных в местах сбора, для нужд МБУЗ "ДГБ" г. Новошахтинска </t>
    </r>
    <r>
      <rPr>
        <sz val="11"/>
        <rFont val="Times New Roman"/>
        <family val="1"/>
      </rPr>
      <t>в 2021 году</t>
    </r>
  </si>
  <si>
    <t>61.10.30.110</t>
  </si>
  <si>
    <t>20.20.14.000;   22.19.60.119</t>
  </si>
  <si>
    <t>58.29.50.000</t>
  </si>
  <si>
    <t>Оказание услуг  по передаче срочного неисключительного права на программное обеспечение "Эконом Эксперт. Договоры" для нужд МБУЗ "Детская городская больница" города Новошахтинска</t>
  </si>
  <si>
    <t>28.29.22.110</t>
  </si>
  <si>
    <t>Поставка огнетушителей для нужд МБУЗ "Детская городская больница" г. Новошахтинска</t>
  </si>
  <si>
    <t>10.11.11.110;   10.11.31.140;    10.12.10.110</t>
  </si>
  <si>
    <t>Поставка продуктов питания в 1 полугодии 2021 года для социально-реабилитационного отделения (мясные продукты питания)</t>
  </si>
  <si>
    <t>10.20.23.122;   10.20.13.122</t>
  </si>
  <si>
    <t>Поставка продуктов питания в 1 полугодии 2021 года для социально-реабилитационного отделения (молочные продукты питания)</t>
  </si>
  <si>
    <t>Поставка продуктов питания в 1 полугодии 2021 года для социально-реабилитационного отделения (продукция рыбоперерабатывающей отрасли)</t>
  </si>
  <si>
    <t>10.73.11.140;   10.61.21.113</t>
  </si>
  <si>
    <t>Поставка продуктов питания для социально-реабилитационного отделения (макаронные изделия и мука)</t>
  </si>
  <si>
    <t>01.24.10.000;   01.23.13.000;   01.13.51.120;   01.13.43.110</t>
  </si>
  <si>
    <t>Поставка продуктов питания для социально-реабилитационного отделения (овощи и фрукты)</t>
  </si>
  <si>
    <t>Поставка продуктов питания для социально-реабилитационного отделения (консервированная продукция)</t>
  </si>
  <si>
    <t>10.32.16.120</t>
  </si>
  <si>
    <t>10.61.32.000</t>
  </si>
  <si>
    <t>Поставка продуктов питания в 1 полугодии 2021 года для социально-реабилитационного отделения (крупы)</t>
  </si>
  <si>
    <t>15.20.13.110;   15.20.11.113</t>
  </si>
  <si>
    <t>Поставка обуви  (туфли, сапоги женские) (УСЗН)</t>
  </si>
  <si>
    <t>13.92.12.000;   14.19.13.000;   14.12.30.130;   15.12.12.192</t>
  </si>
  <si>
    <t>Поставка мягкого инвентаря (УСЗН)</t>
  </si>
  <si>
    <t>Руководитель контрактной службы  Администрации города                                                                                        М.А. Карасева</t>
  </si>
  <si>
    <t>Поставка молочной продукции (ЦГБ)</t>
  </si>
  <si>
    <t>Услуга по поддержке работы  call-центра и системы автоматического информирования пациентов посредством телефонных звонков для МБУЗ "Детская городская больница" г. Новошахтинска в течении 2021 году</t>
  </si>
  <si>
    <t xml:space="preserve">         Сводная  информация  о закупках у СМП и СОНО на 01.07.2021 года по муниципальному образованию  "Город Новошахтинск"                                     </t>
  </si>
  <si>
    <t>Сумма средств, затраченных на закупки у СМП и СОНО по состоянию на 01.07.2021, тыс.руб (сумма заключенных контрактов)</t>
  </si>
  <si>
    <t>Приобретение бумаги для офисной техники белой (Администрация города)</t>
  </si>
  <si>
    <t>43.91.19.110</t>
  </si>
  <si>
    <t>Капитальный ремонт крыши и кровли здания Администрации города Новошахтинска, расположенного по ул. Харьковская, 58</t>
  </si>
  <si>
    <t>68.31.16.120</t>
  </si>
  <si>
    <t>Оказание услуг по оценке рыночной стоимости объектов (КУИ)</t>
  </si>
  <si>
    <t>26.20.15.000;    26.20.16.120;    26.20.16.150;   26.20.17.110</t>
  </si>
  <si>
    <t>Приобретение компьютерной и организационной техники (КУИ)</t>
  </si>
  <si>
    <t xml:space="preserve">Работы по ремонту жилых помещений </t>
  </si>
  <si>
    <t>42.11.10.129</t>
  </si>
  <si>
    <t>Выполнение работ по содержанию автомобильных дорог общего пользования местного значения и ремонт тротуаров в городе Новошахтинске Ростовской области в 2021 году</t>
  </si>
  <si>
    <t>10.39.11.000</t>
  </si>
  <si>
    <t>26.70.22.150</t>
  </si>
  <si>
    <t>Поставка микроскопа (ДГБ)</t>
  </si>
  <si>
    <t>17.23.13.143</t>
  </si>
  <si>
    <t>Поставка бланочной продукции (ДГБ)</t>
  </si>
  <si>
    <t>37.20.23.190</t>
  </si>
  <si>
    <t>Поставка аккумуляторов (ДГБ)</t>
  </si>
  <si>
    <t>74.90.20.149</t>
  </si>
  <si>
    <t>Аттестация по безопасности информации (ДГБ)</t>
  </si>
  <si>
    <t>96.01.12.231</t>
  </si>
  <si>
    <t>Поставка бумаги для офисной техники белой (МФЦ)</t>
  </si>
  <si>
    <t>28.99.32.190</t>
  </si>
  <si>
    <t>"Город детства" - приобретение уличного детского игрового комплекса, уличных спортивных тренажеров, беседки "Ротонда" для МБУ ДО "ЦРТДиЮ"</t>
  </si>
  <si>
    <t>Поставка бензина (Управление образования)</t>
  </si>
  <si>
    <t>42.99.22.110</t>
  </si>
  <si>
    <t>Выполнение работ в рамках реализации проекта инициативного бюджетирования "Выполнение работ по объекту "Школа 40 - территория ЗДОРОВЬЯ"</t>
  </si>
  <si>
    <t>43.32.10.130</t>
  </si>
  <si>
    <t>86.90.19.140</t>
  </si>
  <si>
    <t>Услуги по оздоровлению детей из малоимущих семей</t>
  </si>
  <si>
    <t>31.01.11.130;    31.01.11.150</t>
  </si>
  <si>
    <t>Поставка офисных металлических стеллажей, офисных кресел (УСЗН)</t>
  </si>
  <si>
    <t>Работы по изготовлению, демонтажу и установке противопожарных дверей (УСЗН)</t>
  </si>
  <si>
    <t>Услуги по техническому обслуживанию лифтов (ДГБ)</t>
  </si>
  <si>
    <t>Огнезащитная обработка чердачных помещений (ДГБ)</t>
  </si>
  <si>
    <t>13.92.12.110</t>
  </si>
  <si>
    <t>Поставка мягкого инвентаря (ЦГБ)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</si>
</sst>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0;[Red]#,##0.00"/>
    <numFmt numFmtId="184" formatCode="#,##0.000;[Red]#,##0.000"/>
    <numFmt numFmtId="185" formatCode="0;[Red]0"/>
    <numFmt numFmtId="186" formatCode="0.00;[Red]0.00"/>
    <numFmt numFmtId="187" formatCode="0.000;[Red]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2" fontId="10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justify" vertical="top" wrapText="1"/>
    </xf>
    <xf numFmtId="2" fontId="7" fillId="32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left" vertical="center" wrapText="1"/>
    </xf>
    <xf numFmtId="2" fontId="7" fillId="32" borderId="11" xfId="0" applyNumberFormat="1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vertical="center" wrapText="1"/>
    </xf>
    <xf numFmtId="0" fontId="29" fillId="32" borderId="0" xfId="0" applyFont="1" applyFill="1" applyAlignment="1">
      <alignment/>
    </xf>
    <xf numFmtId="2" fontId="29" fillId="32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1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29" fillId="43" borderId="0" xfId="0" applyFont="1" applyFill="1" applyAlignment="1">
      <alignment/>
    </xf>
    <xf numFmtId="2" fontId="10" fillId="32" borderId="11" xfId="0" applyNumberFormat="1" applyFont="1" applyFill="1" applyBorder="1" applyAlignment="1">
      <alignment horizontal="center" vertical="center"/>
    </xf>
    <xf numFmtId="2" fontId="10" fillId="32" borderId="11" xfId="0" applyNumberFormat="1" applyFont="1" applyFill="1" applyBorder="1" applyAlignment="1">
      <alignment horizontal="center" vertical="top" wrapText="1"/>
    </xf>
    <xf numFmtId="2" fontId="10" fillId="32" borderId="11" xfId="0" applyNumberFormat="1" applyFont="1" applyFill="1" applyBorder="1" applyAlignment="1">
      <alignment horizontal="center"/>
    </xf>
    <xf numFmtId="2" fontId="10" fillId="32" borderId="11" xfId="53" applyNumberFormat="1" applyFont="1" applyFill="1" applyBorder="1" applyAlignment="1">
      <alignment horizontal="center" vertical="center"/>
      <protection/>
    </xf>
    <xf numFmtId="2" fontId="0" fillId="44" borderId="0" xfId="0" applyNumberFormat="1" applyFill="1" applyAlignment="1">
      <alignment/>
    </xf>
    <xf numFmtId="0" fontId="7" fillId="32" borderId="11" xfId="0" applyFont="1" applyFill="1" applyBorder="1" applyAlignment="1">
      <alignment horizontal="left" vertical="top" wrapText="1"/>
    </xf>
    <xf numFmtId="0" fontId="44" fillId="0" borderId="0" xfId="0" applyFont="1" applyFill="1" applyAlignment="1">
      <alignment/>
    </xf>
    <xf numFmtId="2" fontId="4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172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2" fontId="10" fillId="32" borderId="11" xfId="0" applyNumberFormat="1" applyFont="1" applyFill="1" applyBorder="1" applyAlignment="1">
      <alignment horizontal="distributed" vertical="top" wrapText="1"/>
    </xf>
    <xf numFmtId="0" fontId="7" fillId="32" borderId="11" xfId="0" applyFont="1" applyFill="1" applyBorder="1" applyAlignment="1">
      <alignment horizontal="distributed" vertical="top"/>
    </xf>
    <xf numFmtId="2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view="pageBreakPreview" zoomScaleSheetLayoutView="100" zoomScalePageLayoutView="0" workbookViewId="0" topLeftCell="A2">
      <selection activeCell="D2" sqref="D2:E2"/>
    </sheetView>
  </sheetViews>
  <sheetFormatPr defaultColWidth="9.140625" defaultRowHeight="15"/>
  <cols>
    <col min="1" max="1" width="24.28125" style="0" customWidth="1"/>
    <col min="2" max="2" width="28.28125" style="0" customWidth="1"/>
    <col min="3" max="3" width="55.140625" style="0" customWidth="1"/>
    <col min="4" max="4" width="25.28125" style="0" customWidth="1"/>
    <col min="5" max="5" width="18.140625" style="0" customWidth="1"/>
    <col min="6" max="6" width="13.140625" style="0" customWidth="1"/>
    <col min="7" max="7" width="11.28125" style="1" customWidth="1"/>
  </cols>
  <sheetData>
    <row r="1" spans="1:5" ht="138.75" customHeight="1" hidden="1" thickBot="1">
      <c r="A1" s="13"/>
      <c r="B1" s="7" t="s">
        <v>1</v>
      </c>
      <c r="C1" s="14" t="s">
        <v>2</v>
      </c>
      <c r="D1" s="5" t="s">
        <v>0</v>
      </c>
      <c r="E1" s="6" t="s">
        <v>3</v>
      </c>
    </row>
    <row r="2" spans="1:5" ht="13.5" customHeight="1">
      <c r="A2" s="8"/>
      <c r="B2" s="9"/>
      <c r="C2" s="10"/>
      <c r="D2" s="49" t="s">
        <v>5</v>
      </c>
      <c r="E2" s="50"/>
    </row>
    <row r="3" spans="1:5" ht="27" customHeight="1">
      <c r="A3" s="51" t="s">
        <v>121</v>
      </c>
      <c r="B3" s="52"/>
      <c r="C3" s="52"/>
      <c r="D3" s="52"/>
      <c r="E3" s="52"/>
    </row>
    <row r="4" spans="1:8" ht="114" customHeight="1">
      <c r="A4" s="15" t="s">
        <v>78</v>
      </c>
      <c r="B4" s="15" t="s">
        <v>10</v>
      </c>
      <c r="C4" s="15" t="s">
        <v>79</v>
      </c>
      <c r="D4" s="15" t="s">
        <v>122</v>
      </c>
      <c r="E4" s="15" t="s">
        <v>11</v>
      </c>
      <c r="F4" s="2"/>
      <c r="G4" s="3"/>
      <c r="H4" s="4"/>
    </row>
    <row r="5" spans="1:8" ht="15" customHeight="1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2"/>
      <c r="G5" s="3"/>
      <c r="H5" s="2"/>
    </row>
    <row r="6" spans="1:8" s="48" customFormat="1" ht="25.5" customHeight="1">
      <c r="A6" s="53">
        <v>683143.91</v>
      </c>
      <c r="B6" s="12"/>
      <c r="C6" s="15" t="s">
        <v>4</v>
      </c>
      <c r="D6" s="16">
        <f>SUM(D7:D83)</f>
        <v>142540.78999999998</v>
      </c>
      <c r="E6" s="16">
        <f>D6/A6*100</f>
        <v>20.865411798811174</v>
      </c>
      <c r="F6" s="46"/>
      <c r="G6" s="47"/>
      <c r="H6" s="46"/>
    </row>
    <row r="7" spans="1:7" s="26" customFormat="1" ht="46.5">
      <c r="A7" s="53"/>
      <c r="B7" s="20" t="s">
        <v>23</v>
      </c>
      <c r="C7" s="21" t="s">
        <v>24</v>
      </c>
      <c r="D7" s="16">
        <v>492.77</v>
      </c>
      <c r="E7" s="16"/>
      <c r="F7" s="27"/>
      <c r="G7" s="27"/>
    </row>
    <row r="8" spans="1:7" s="26" customFormat="1" ht="30.75">
      <c r="A8" s="53"/>
      <c r="B8" s="20" t="s">
        <v>16</v>
      </c>
      <c r="C8" s="21" t="s">
        <v>17</v>
      </c>
      <c r="D8" s="16">
        <v>16.72</v>
      </c>
      <c r="E8" s="16"/>
      <c r="G8" s="27"/>
    </row>
    <row r="9" spans="1:7" s="26" customFormat="1" ht="15">
      <c r="A9" s="53"/>
      <c r="B9" s="20" t="s">
        <v>90</v>
      </c>
      <c r="C9" s="21" t="s">
        <v>63</v>
      </c>
      <c r="D9" s="16">
        <v>75.14</v>
      </c>
      <c r="E9" s="16"/>
      <c r="G9" s="27"/>
    </row>
    <row r="10" spans="1:7" s="26" customFormat="1" ht="15">
      <c r="A10" s="53"/>
      <c r="B10" s="20" t="s">
        <v>91</v>
      </c>
      <c r="C10" s="21" t="s">
        <v>57</v>
      </c>
      <c r="D10" s="16">
        <v>21.23</v>
      </c>
      <c r="E10" s="16"/>
      <c r="G10" s="27"/>
    </row>
    <row r="11" spans="1:7" s="26" customFormat="1" ht="15">
      <c r="A11" s="53"/>
      <c r="B11" s="20" t="s">
        <v>47</v>
      </c>
      <c r="C11" s="21" t="s">
        <v>52</v>
      </c>
      <c r="D11" s="16">
        <v>33.99</v>
      </c>
      <c r="E11" s="16"/>
      <c r="G11" s="27"/>
    </row>
    <row r="12" spans="1:7" s="26" customFormat="1" ht="30.75">
      <c r="A12" s="54"/>
      <c r="B12" s="25" t="s">
        <v>108</v>
      </c>
      <c r="C12" s="18" t="s">
        <v>109</v>
      </c>
      <c r="D12" s="40">
        <f>88.7+18.5</f>
        <v>107.2</v>
      </c>
      <c r="E12" s="19"/>
      <c r="G12" s="27"/>
    </row>
    <row r="13" spans="1:7" s="26" customFormat="1" ht="15">
      <c r="A13" s="54"/>
      <c r="B13" s="17" t="s">
        <v>30</v>
      </c>
      <c r="C13" s="18" t="s">
        <v>31</v>
      </c>
      <c r="D13" s="41">
        <v>184.08</v>
      </c>
      <c r="E13" s="19"/>
      <c r="G13" s="27"/>
    </row>
    <row r="14" spans="1:7" s="26" customFormat="1" ht="15">
      <c r="A14" s="54"/>
      <c r="B14" s="17" t="s">
        <v>12</v>
      </c>
      <c r="C14" s="18" t="s">
        <v>13</v>
      </c>
      <c r="D14" s="41">
        <v>3047.25</v>
      </c>
      <c r="E14" s="19"/>
      <c r="G14" s="27"/>
    </row>
    <row r="15" spans="1:7" s="26" customFormat="1" ht="46.5">
      <c r="A15" s="54"/>
      <c r="B15" s="17" t="s">
        <v>101</v>
      </c>
      <c r="C15" s="18" t="s">
        <v>102</v>
      </c>
      <c r="D15" s="41">
        <v>102.2</v>
      </c>
      <c r="E15" s="19"/>
      <c r="G15" s="27"/>
    </row>
    <row r="16" spans="1:7" s="26" customFormat="1" ht="30.75">
      <c r="A16" s="54"/>
      <c r="B16" s="17" t="s">
        <v>88</v>
      </c>
      <c r="C16" s="18" t="s">
        <v>51</v>
      </c>
      <c r="D16" s="41">
        <v>320.6</v>
      </c>
      <c r="E16" s="19"/>
      <c r="G16" s="27"/>
    </row>
    <row r="17" spans="1:7" s="26" customFormat="1" ht="15">
      <c r="A17" s="54"/>
      <c r="B17" s="17" t="s">
        <v>8</v>
      </c>
      <c r="C17" s="18" t="s">
        <v>14</v>
      </c>
      <c r="D17" s="41">
        <v>136.38</v>
      </c>
      <c r="E17" s="19"/>
      <c r="G17" s="27"/>
    </row>
    <row r="18" spans="1:7" s="26" customFormat="1" ht="15">
      <c r="A18" s="54"/>
      <c r="B18" s="17" t="s">
        <v>9</v>
      </c>
      <c r="C18" s="18" t="s">
        <v>15</v>
      </c>
      <c r="D18" s="41">
        <v>400.12</v>
      </c>
      <c r="E18" s="19"/>
      <c r="G18" s="27"/>
    </row>
    <row r="19" spans="1:7" s="26" customFormat="1" ht="15">
      <c r="A19" s="54"/>
      <c r="B19" s="17" t="s">
        <v>9</v>
      </c>
      <c r="C19" s="18" t="s">
        <v>48</v>
      </c>
      <c r="D19" s="41">
        <v>59.9</v>
      </c>
      <c r="E19" s="19"/>
      <c r="G19" s="27"/>
    </row>
    <row r="20" spans="1:7" s="26" customFormat="1" ht="46.5">
      <c r="A20" s="54"/>
      <c r="B20" s="17" t="s">
        <v>103</v>
      </c>
      <c r="C20" s="18" t="s">
        <v>105</v>
      </c>
      <c r="D20" s="41">
        <v>35.3</v>
      </c>
      <c r="E20" s="19"/>
      <c r="G20" s="27"/>
    </row>
    <row r="21" spans="1:7" s="26" customFormat="1" ht="30.75">
      <c r="A21" s="54"/>
      <c r="B21" s="17" t="s">
        <v>19</v>
      </c>
      <c r="C21" s="18" t="s">
        <v>18</v>
      </c>
      <c r="D21" s="41">
        <v>325.99</v>
      </c>
      <c r="E21" s="19"/>
      <c r="G21" s="27"/>
    </row>
    <row r="22" spans="1:7" s="26" customFormat="1" ht="46.5">
      <c r="A22" s="54"/>
      <c r="B22" s="17" t="s">
        <v>111</v>
      </c>
      <c r="C22" s="18" t="s">
        <v>110</v>
      </c>
      <c r="D22" s="41">
        <v>4.5</v>
      </c>
      <c r="E22" s="19"/>
      <c r="G22" s="27"/>
    </row>
    <row r="23" spans="1:7" s="26" customFormat="1" ht="15">
      <c r="A23" s="54"/>
      <c r="B23" s="17" t="s">
        <v>133</v>
      </c>
      <c r="C23" s="18" t="s">
        <v>53</v>
      </c>
      <c r="D23" s="41">
        <v>14.95</v>
      </c>
      <c r="E23" s="19"/>
      <c r="G23" s="27"/>
    </row>
    <row r="24" spans="1:7" s="26" customFormat="1" ht="46.5">
      <c r="A24" s="54"/>
      <c r="B24" s="17" t="s">
        <v>20</v>
      </c>
      <c r="C24" s="18" t="s">
        <v>119</v>
      </c>
      <c r="D24" s="41">
        <v>1902.07</v>
      </c>
      <c r="E24" s="19"/>
      <c r="G24" s="27"/>
    </row>
    <row r="25" spans="1:7" s="26" customFormat="1" ht="15">
      <c r="A25" s="54"/>
      <c r="B25" s="17" t="s">
        <v>66</v>
      </c>
      <c r="C25" s="18" t="s">
        <v>37</v>
      </c>
      <c r="D25" s="41">
        <f>117.36+69.97</f>
        <v>187.32999999999998</v>
      </c>
      <c r="E25" s="19"/>
      <c r="G25" s="27"/>
    </row>
    <row r="26" spans="1:7" s="26" customFormat="1" ht="46.5">
      <c r="A26" s="54"/>
      <c r="B26" s="17" t="s">
        <v>66</v>
      </c>
      <c r="C26" s="18" t="s">
        <v>104</v>
      </c>
      <c r="D26" s="41">
        <f>74.6+11.4</f>
        <v>86</v>
      </c>
      <c r="E26" s="19"/>
      <c r="G26" s="27"/>
    </row>
    <row r="27" spans="1:7" s="26" customFormat="1" ht="15">
      <c r="A27" s="54"/>
      <c r="B27" s="17" t="s">
        <v>89</v>
      </c>
      <c r="C27" s="18" t="s">
        <v>38</v>
      </c>
      <c r="D27" s="41">
        <v>26.31</v>
      </c>
      <c r="E27" s="19"/>
      <c r="G27" s="27"/>
    </row>
    <row r="28" spans="1:7" s="26" customFormat="1" ht="15">
      <c r="A28" s="54"/>
      <c r="B28" s="17" t="s">
        <v>49</v>
      </c>
      <c r="C28" s="18" t="s">
        <v>50</v>
      </c>
      <c r="D28" s="41">
        <v>61.28</v>
      </c>
      <c r="E28" s="19"/>
      <c r="G28" s="27"/>
    </row>
    <row r="29" spans="1:7" s="26" customFormat="1" ht="30.75">
      <c r="A29" s="54"/>
      <c r="B29" s="17" t="s">
        <v>112</v>
      </c>
      <c r="C29" s="18" t="s">
        <v>113</v>
      </c>
      <c r="D29" s="41">
        <v>40</v>
      </c>
      <c r="E29" s="19"/>
      <c r="G29" s="27"/>
    </row>
    <row r="30" spans="1:7" s="26" customFormat="1" ht="46.5">
      <c r="A30" s="54"/>
      <c r="B30" s="17" t="s">
        <v>21</v>
      </c>
      <c r="C30" s="18" t="s">
        <v>22</v>
      </c>
      <c r="D30" s="41">
        <v>357.3</v>
      </c>
      <c r="E30" s="19"/>
      <c r="G30" s="27"/>
    </row>
    <row r="31" spans="1:7" s="26" customFormat="1" ht="15">
      <c r="A31" s="54"/>
      <c r="B31" s="17" t="s">
        <v>7</v>
      </c>
      <c r="C31" s="18" t="s">
        <v>28</v>
      </c>
      <c r="D31" s="41">
        <v>933.14</v>
      </c>
      <c r="E31" s="19"/>
      <c r="G31" s="27"/>
    </row>
    <row r="32" spans="1:7" s="26" customFormat="1" ht="46.5">
      <c r="A32" s="54"/>
      <c r="B32" s="17" t="s">
        <v>106</v>
      </c>
      <c r="C32" s="18" t="s">
        <v>107</v>
      </c>
      <c r="D32" s="41">
        <v>6.4</v>
      </c>
      <c r="E32" s="19"/>
      <c r="G32" s="27"/>
    </row>
    <row r="33" spans="1:7" s="26" customFormat="1" ht="62.25">
      <c r="A33" s="54"/>
      <c r="B33" s="17" t="s">
        <v>43</v>
      </c>
      <c r="C33" s="18" t="s">
        <v>25</v>
      </c>
      <c r="D33" s="41">
        <v>528.3</v>
      </c>
      <c r="E33" s="19"/>
      <c r="G33" s="27"/>
    </row>
    <row r="34" spans="1:7" s="26" customFormat="1" ht="30.75">
      <c r="A34" s="54"/>
      <c r="B34" s="17" t="s">
        <v>116</v>
      </c>
      <c r="C34" s="18" t="s">
        <v>117</v>
      </c>
      <c r="D34" s="41">
        <f>35+63.8+149.7+47.3+34.3</f>
        <v>330.1</v>
      </c>
      <c r="E34" s="19"/>
      <c r="G34" s="27"/>
    </row>
    <row r="35" spans="1:7" s="26" customFormat="1" ht="15">
      <c r="A35" s="54"/>
      <c r="B35" s="17" t="s">
        <v>157</v>
      </c>
      <c r="C35" s="18" t="s">
        <v>158</v>
      </c>
      <c r="D35" s="41">
        <v>93.8</v>
      </c>
      <c r="E35" s="19"/>
      <c r="G35" s="27"/>
    </row>
    <row r="36" spans="1:7" s="26" customFormat="1" ht="15">
      <c r="A36" s="54"/>
      <c r="B36" s="17" t="s">
        <v>114</v>
      </c>
      <c r="C36" s="18" t="s">
        <v>115</v>
      </c>
      <c r="D36" s="41">
        <f>119.3+53.2+13.9</f>
        <v>186.4</v>
      </c>
      <c r="E36" s="19"/>
      <c r="G36" s="27"/>
    </row>
    <row r="37" spans="1:7" s="26" customFormat="1" ht="30.75">
      <c r="A37" s="54"/>
      <c r="B37" s="17" t="s">
        <v>70</v>
      </c>
      <c r="C37" s="45" t="s">
        <v>123</v>
      </c>
      <c r="D37" s="41">
        <v>190.17</v>
      </c>
      <c r="E37" s="19"/>
      <c r="G37" s="27"/>
    </row>
    <row r="38" spans="1:7" s="26" customFormat="1" ht="30.75">
      <c r="A38" s="54"/>
      <c r="B38" s="17" t="s">
        <v>70</v>
      </c>
      <c r="C38" s="45" t="s">
        <v>71</v>
      </c>
      <c r="D38" s="41">
        <v>25.1</v>
      </c>
      <c r="E38" s="19"/>
      <c r="G38" s="27"/>
    </row>
    <row r="39" spans="1:7" s="26" customFormat="1" ht="15">
      <c r="A39" s="54"/>
      <c r="B39" s="17" t="s">
        <v>70</v>
      </c>
      <c r="C39" s="45" t="s">
        <v>143</v>
      </c>
      <c r="D39" s="41">
        <v>245.2</v>
      </c>
      <c r="E39" s="19"/>
      <c r="G39" s="27"/>
    </row>
    <row r="40" spans="1:7" s="26" customFormat="1" ht="15">
      <c r="A40" s="54"/>
      <c r="B40" s="17" t="s">
        <v>136</v>
      </c>
      <c r="C40" s="45" t="s">
        <v>137</v>
      </c>
      <c r="D40" s="41">
        <v>98.56</v>
      </c>
      <c r="E40" s="19"/>
      <c r="G40" s="27"/>
    </row>
    <row r="41" spans="1:8" s="26" customFormat="1" ht="15">
      <c r="A41" s="54"/>
      <c r="B41" s="22" t="s">
        <v>29</v>
      </c>
      <c r="C41" s="21" t="s">
        <v>62</v>
      </c>
      <c r="D41" s="42">
        <v>118.2</v>
      </c>
      <c r="E41" s="24"/>
      <c r="G41" s="27"/>
      <c r="H41" s="27"/>
    </row>
    <row r="42" spans="1:8" s="26" customFormat="1" ht="15">
      <c r="A42" s="54"/>
      <c r="B42" s="22" t="s">
        <v>56</v>
      </c>
      <c r="C42" s="21" t="s">
        <v>64</v>
      </c>
      <c r="D42" s="42">
        <v>1362.9</v>
      </c>
      <c r="E42" s="24"/>
      <c r="G42" s="27"/>
      <c r="H42" s="27"/>
    </row>
    <row r="43" spans="1:8" s="26" customFormat="1" ht="15">
      <c r="A43" s="54"/>
      <c r="B43" s="22" t="s">
        <v>56</v>
      </c>
      <c r="C43" s="21" t="s">
        <v>146</v>
      </c>
      <c r="D43" s="42">
        <v>851.85</v>
      </c>
      <c r="E43" s="24"/>
      <c r="G43" s="27"/>
      <c r="H43" s="27"/>
    </row>
    <row r="44" spans="1:8" s="26" customFormat="1" ht="15">
      <c r="A44" s="54"/>
      <c r="B44" s="22" t="s">
        <v>56</v>
      </c>
      <c r="C44" s="23" t="s">
        <v>55</v>
      </c>
      <c r="D44" s="43">
        <v>939.79</v>
      </c>
      <c r="E44" s="24"/>
      <c r="G44" s="27"/>
      <c r="H44" s="27"/>
    </row>
    <row r="45" spans="1:8" s="26" customFormat="1" ht="62.25">
      <c r="A45" s="54"/>
      <c r="B45" s="22" t="s">
        <v>42</v>
      </c>
      <c r="C45" s="23" t="s">
        <v>46</v>
      </c>
      <c r="D45" s="43">
        <f>15969.2</f>
        <v>15969.2</v>
      </c>
      <c r="E45" s="24"/>
      <c r="G45" s="27"/>
      <c r="H45" s="27"/>
    </row>
    <row r="46" spans="1:8" s="26" customFormat="1" ht="30.75">
      <c r="A46" s="54"/>
      <c r="B46" s="22" t="s">
        <v>54</v>
      </c>
      <c r="C46" s="23" t="s">
        <v>35</v>
      </c>
      <c r="D46" s="43">
        <f>79.72+7.43+2.97+4.42+541.89+118.85+717.07+8.2+248.54+91.91+268.89+59.15+597.48+370.87+82.92</f>
        <v>3200.31</v>
      </c>
      <c r="E46" s="24"/>
      <c r="G46" s="27"/>
      <c r="H46" s="27"/>
    </row>
    <row r="47" spans="1:8" s="26" customFormat="1" ht="31.5" customHeight="1">
      <c r="A47" s="54"/>
      <c r="B47" s="22" t="s">
        <v>26</v>
      </c>
      <c r="C47" s="23" t="s">
        <v>27</v>
      </c>
      <c r="D47" s="43">
        <f>14132.9+3679.9+2848.9</f>
        <v>20661.7</v>
      </c>
      <c r="E47" s="24"/>
      <c r="G47" s="27"/>
      <c r="H47" s="27"/>
    </row>
    <row r="48" spans="1:8" s="26" customFormat="1" ht="31.5" customHeight="1">
      <c r="A48" s="54"/>
      <c r="B48" s="22" t="s">
        <v>96</v>
      </c>
      <c r="C48" s="23" t="s">
        <v>36</v>
      </c>
      <c r="D48" s="43">
        <f>638.4+298.87+297.49</f>
        <v>1234.76</v>
      </c>
      <c r="E48" s="24"/>
      <c r="G48" s="27"/>
      <c r="H48" s="27"/>
    </row>
    <row r="49" spans="1:8" s="26" customFormat="1" ht="31.5" customHeight="1">
      <c r="A49" s="54"/>
      <c r="B49" s="22" t="s">
        <v>80</v>
      </c>
      <c r="C49" s="23" t="s">
        <v>81</v>
      </c>
      <c r="D49" s="43">
        <v>731.58</v>
      </c>
      <c r="E49" s="24"/>
      <c r="G49" s="27"/>
      <c r="H49" s="27"/>
    </row>
    <row r="50" spans="1:8" s="26" customFormat="1" ht="31.5" customHeight="1">
      <c r="A50" s="54"/>
      <c r="B50" s="22" t="s">
        <v>128</v>
      </c>
      <c r="C50" s="23" t="s">
        <v>129</v>
      </c>
      <c r="D50" s="43">
        <v>115</v>
      </c>
      <c r="E50" s="24"/>
      <c r="G50" s="27"/>
      <c r="H50" s="27"/>
    </row>
    <row r="51" spans="1:8" s="26" customFormat="1" ht="31.5" customHeight="1">
      <c r="A51" s="54"/>
      <c r="B51" s="22" t="s">
        <v>134</v>
      </c>
      <c r="C51" s="23" t="s">
        <v>135</v>
      </c>
      <c r="D51" s="43">
        <v>98.99</v>
      </c>
      <c r="E51" s="24"/>
      <c r="G51" s="27"/>
      <c r="H51" s="27"/>
    </row>
    <row r="52" spans="1:8" s="26" customFormat="1" ht="30.75">
      <c r="A52" s="54"/>
      <c r="B52" s="22" t="s">
        <v>99</v>
      </c>
      <c r="C52" s="23" t="s">
        <v>100</v>
      </c>
      <c r="D52" s="16">
        <v>44.82</v>
      </c>
      <c r="E52" s="24"/>
      <c r="G52" s="27"/>
      <c r="H52" s="27"/>
    </row>
    <row r="53" spans="1:8" s="26" customFormat="1" ht="46.5">
      <c r="A53" s="54"/>
      <c r="B53" s="22" t="s">
        <v>144</v>
      </c>
      <c r="C53" s="23" t="s">
        <v>145</v>
      </c>
      <c r="D53" s="16">
        <v>1230</v>
      </c>
      <c r="E53" s="24"/>
      <c r="G53" s="27"/>
      <c r="H53" s="27"/>
    </row>
    <row r="54" spans="1:8" s="26" customFormat="1" ht="30.75">
      <c r="A54" s="54"/>
      <c r="B54" s="22" t="s">
        <v>152</v>
      </c>
      <c r="C54" s="23" t="s">
        <v>153</v>
      </c>
      <c r="D54" s="16">
        <f>29.3+16.7</f>
        <v>46</v>
      </c>
      <c r="E54" s="24"/>
      <c r="G54" s="27"/>
      <c r="H54" s="27"/>
    </row>
    <row r="55" spans="1:8" s="26" customFormat="1" ht="15">
      <c r="A55" s="54"/>
      <c r="B55" s="22" t="s">
        <v>65</v>
      </c>
      <c r="C55" s="23" t="s">
        <v>36</v>
      </c>
      <c r="D55" s="42">
        <f>994.72+266.7+5.03+306.86+24.62+32.84</f>
        <v>1630.7699999999998</v>
      </c>
      <c r="E55" s="24"/>
      <c r="G55" s="27"/>
      <c r="H55" s="27"/>
    </row>
    <row r="56" spans="1:8" s="26" customFormat="1" ht="15">
      <c r="A56" s="54"/>
      <c r="B56" s="22" t="s">
        <v>61</v>
      </c>
      <c r="C56" s="23" t="s">
        <v>59</v>
      </c>
      <c r="D56" s="42">
        <f>5370+3687.2+5888</f>
        <v>14945.2</v>
      </c>
      <c r="E56" s="24"/>
      <c r="G56" s="27"/>
      <c r="H56" s="27"/>
    </row>
    <row r="57" spans="1:8" s="26" customFormat="1" ht="15">
      <c r="A57" s="54"/>
      <c r="B57" s="22" t="s">
        <v>92</v>
      </c>
      <c r="C57" s="23" t="s">
        <v>155</v>
      </c>
      <c r="D57" s="42">
        <v>126</v>
      </c>
      <c r="E57" s="24"/>
      <c r="G57" s="27"/>
      <c r="H57" s="27"/>
    </row>
    <row r="58" spans="1:8" s="26" customFormat="1" ht="30.75">
      <c r="A58" s="54"/>
      <c r="B58" s="22" t="s">
        <v>67</v>
      </c>
      <c r="C58" s="23" t="s">
        <v>39</v>
      </c>
      <c r="D58" s="42">
        <f>41.95+182.28</f>
        <v>224.23000000000002</v>
      </c>
      <c r="E58" s="24"/>
      <c r="G58" s="27"/>
      <c r="H58" s="27"/>
    </row>
    <row r="59" spans="1:8" s="26" customFormat="1" ht="15">
      <c r="A59" s="54"/>
      <c r="B59" s="22" t="s">
        <v>138</v>
      </c>
      <c r="C59" s="23" t="s">
        <v>139</v>
      </c>
      <c r="D59" s="42">
        <v>10.7</v>
      </c>
      <c r="E59" s="24"/>
      <c r="G59" s="27"/>
      <c r="H59" s="27"/>
    </row>
    <row r="60" spans="1:8" s="26" customFormat="1" ht="75.75">
      <c r="A60" s="54"/>
      <c r="B60" s="22" t="s">
        <v>93</v>
      </c>
      <c r="C60" s="23" t="s">
        <v>94</v>
      </c>
      <c r="D60" s="42">
        <v>63.52</v>
      </c>
      <c r="E60" s="24"/>
      <c r="G60" s="27"/>
      <c r="H60" s="27"/>
    </row>
    <row r="61" spans="1:8" s="26" customFormat="1" ht="62.25">
      <c r="A61" s="54"/>
      <c r="B61" s="22" t="s">
        <v>131</v>
      </c>
      <c r="C61" s="23" t="s">
        <v>132</v>
      </c>
      <c r="D61" s="40">
        <f>19890.95+677.87+5970+1112.87+528.95+1425.01+251.48+1165.2</f>
        <v>31022.329999999998</v>
      </c>
      <c r="E61" s="24"/>
      <c r="G61" s="27"/>
      <c r="H61" s="27"/>
    </row>
    <row r="62" spans="1:8" s="26" customFormat="1" ht="46.5">
      <c r="A62" s="54"/>
      <c r="B62" s="22" t="s">
        <v>147</v>
      </c>
      <c r="C62" s="23" t="s">
        <v>148</v>
      </c>
      <c r="D62" s="40">
        <v>1995.94</v>
      </c>
      <c r="E62" s="24"/>
      <c r="G62" s="27"/>
      <c r="H62" s="27"/>
    </row>
    <row r="63" spans="1:8" s="26" customFormat="1" ht="30.75">
      <c r="A63" s="54"/>
      <c r="B63" s="22" t="s">
        <v>149</v>
      </c>
      <c r="C63" s="23" t="s">
        <v>154</v>
      </c>
      <c r="D63" s="40">
        <v>175.7</v>
      </c>
      <c r="E63" s="24"/>
      <c r="G63" s="27"/>
      <c r="H63" s="27"/>
    </row>
    <row r="64" spans="1:8" s="26" customFormat="1" ht="15">
      <c r="A64" s="54"/>
      <c r="B64" s="22" t="s">
        <v>34</v>
      </c>
      <c r="C64" s="21" t="s">
        <v>130</v>
      </c>
      <c r="D64" s="42">
        <f>456.74+519.92+497.59</f>
        <v>1474.25</v>
      </c>
      <c r="E64" s="24"/>
      <c r="G64" s="27"/>
      <c r="H64" s="27"/>
    </row>
    <row r="65" spans="1:8" s="26" customFormat="1" ht="46.5">
      <c r="A65" s="54"/>
      <c r="B65" s="22" t="s">
        <v>124</v>
      </c>
      <c r="C65" s="21" t="s">
        <v>125</v>
      </c>
      <c r="D65" s="42">
        <v>3192.83</v>
      </c>
      <c r="E65" s="24"/>
      <c r="G65" s="27"/>
      <c r="H65" s="27"/>
    </row>
    <row r="66" spans="1:8" s="26" customFormat="1" ht="30.75">
      <c r="A66" s="54"/>
      <c r="B66" s="22" t="s">
        <v>32</v>
      </c>
      <c r="C66" s="23" t="s">
        <v>33</v>
      </c>
      <c r="D66" s="16">
        <v>527.89</v>
      </c>
      <c r="E66" s="24"/>
      <c r="G66" s="27"/>
      <c r="H66" s="27"/>
    </row>
    <row r="67" spans="1:8" s="26" customFormat="1" ht="78">
      <c r="A67" s="54"/>
      <c r="B67" s="22" t="s">
        <v>97</v>
      </c>
      <c r="C67" s="23" t="s">
        <v>98</v>
      </c>
      <c r="D67" s="16">
        <v>51.5</v>
      </c>
      <c r="E67" s="24"/>
      <c r="G67" s="27"/>
      <c r="H67" s="27"/>
    </row>
    <row r="68" spans="1:8" s="26" customFormat="1" ht="78">
      <c r="A68" s="54"/>
      <c r="B68" s="22" t="s">
        <v>95</v>
      </c>
      <c r="C68" s="23" t="s">
        <v>120</v>
      </c>
      <c r="D68" s="16">
        <v>146</v>
      </c>
      <c r="E68" s="24"/>
      <c r="G68" s="27"/>
      <c r="H68" s="27"/>
    </row>
    <row r="69" spans="1:8" s="26" customFormat="1" ht="15">
      <c r="A69" s="54"/>
      <c r="B69" s="22" t="s">
        <v>6</v>
      </c>
      <c r="C69" s="23" t="s">
        <v>58</v>
      </c>
      <c r="D69" s="16">
        <f>135.92+299.6</f>
        <v>435.52</v>
      </c>
      <c r="E69" s="24"/>
      <c r="G69" s="27"/>
      <c r="H69" s="27"/>
    </row>
    <row r="70" spans="1:8" s="26" customFormat="1" ht="30.75">
      <c r="A70" s="54"/>
      <c r="B70" s="22" t="s">
        <v>6</v>
      </c>
      <c r="C70" s="23" t="s">
        <v>60</v>
      </c>
      <c r="D70" s="16">
        <v>296.3</v>
      </c>
      <c r="E70" s="24"/>
      <c r="G70" s="27"/>
      <c r="H70" s="27"/>
    </row>
    <row r="71" spans="1:8" s="26" customFormat="1" ht="108.75">
      <c r="A71" s="54"/>
      <c r="B71" s="22" t="s">
        <v>82</v>
      </c>
      <c r="C71" s="23" t="s">
        <v>83</v>
      </c>
      <c r="D71" s="16">
        <v>2650</v>
      </c>
      <c r="E71" s="24"/>
      <c r="G71" s="27"/>
      <c r="H71" s="27"/>
    </row>
    <row r="72" spans="1:8" s="26" customFormat="1" ht="30.75">
      <c r="A72" s="54"/>
      <c r="B72" s="22" t="s">
        <v>126</v>
      </c>
      <c r="C72" s="23" t="s">
        <v>127</v>
      </c>
      <c r="D72" s="16">
        <f>20.5+6.3+12.7</f>
        <v>39.5</v>
      </c>
      <c r="E72" s="24"/>
      <c r="G72" s="27"/>
      <c r="H72" s="27"/>
    </row>
    <row r="73" spans="1:8" s="26" customFormat="1" ht="78">
      <c r="A73" s="54"/>
      <c r="B73" s="22" t="s">
        <v>84</v>
      </c>
      <c r="C73" s="23" t="s">
        <v>85</v>
      </c>
      <c r="D73" s="16">
        <v>12168.89</v>
      </c>
      <c r="E73" s="24"/>
      <c r="G73" s="27"/>
      <c r="H73" s="27"/>
    </row>
    <row r="74" spans="1:8" s="26" customFormat="1" ht="62.25">
      <c r="A74" s="54"/>
      <c r="B74" s="22" t="s">
        <v>72</v>
      </c>
      <c r="C74" s="23" t="s">
        <v>73</v>
      </c>
      <c r="D74" s="16">
        <v>148.2</v>
      </c>
      <c r="E74" s="24"/>
      <c r="G74" s="27"/>
      <c r="H74" s="27"/>
    </row>
    <row r="75" spans="1:8" s="26" customFormat="1" ht="15">
      <c r="A75" s="54"/>
      <c r="B75" s="22" t="s">
        <v>140</v>
      </c>
      <c r="C75" s="23" t="s">
        <v>141</v>
      </c>
      <c r="D75" s="16">
        <v>174.53</v>
      </c>
      <c r="E75" s="24"/>
      <c r="G75" s="27"/>
      <c r="H75" s="27"/>
    </row>
    <row r="76" spans="1:8" s="26" customFormat="1" ht="30.75">
      <c r="A76" s="54"/>
      <c r="B76" s="22" t="s">
        <v>86</v>
      </c>
      <c r="C76" s="23" t="s">
        <v>87</v>
      </c>
      <c r="D76" s="16">
        <f>1598.33+974.96</f>
        <v>2573.29</v>
      </c>
      <c r="E76" s="24"/>
      <c r="G76" s="27"/>
      <c r="H76" s="27"/>
    </row>
    <row r="77" spans="1:8" s="26" customFormat="1" ht="30.75">
      <c r="A77" s="54"/>
      <c r="B77" s="22" t="s">
        <v>44</v>
      </c>
      <c r="C77" s="23" t="s">
        <v>45</v>
      </c>
      <c r="D77" s="16">
        <v>950</v>
      </c>
      <c r="E77" s="24"/>
      <c r="G77" s="27"/>
      <c r="H77" s="27"/>
    </row>
    <row r="78" spans="1:8" s="26" customFormat="1" ht="62.25">
      <c r="A78" s="54"/>
      <c r="B78" s="22" t="s">
        <v>74</v>
      </c>
      <c r="C78" s="23" t="s">
        <v>75</v>
      </c>
      <c r="D78" s="16">
        <v>2047.68</v>
      </c>
      <c r="E78" s="24"/>
      <c r="G78" s="27"/>
      <c r="H78" s="27"/>
    </row>
    <row r="79" spans="1:8" s="26" customFormat="1" ht="46.5">
      <c r="A79" s="54"/>
      <c r="B79" s="22" t="s">
        <v>76</v>
      </c>
      <c r="C79" s="23" t="s">
        <v>77</v>
      </c>
      <c r="D79" s="16">
        <v>145.72</v>
      </c>
      <c r="E79" s="24"/>
      <c r="G79" s="27"/>
      <c r="H79" s="27"/>
    </row>
    <row r="80" spans="1:8" s="26" customFormat="1" ht="15">
      <c r="A80" s="54"/>
      <c r="B80" s="25" t="s">
        <v>40</v>
      </c>
      <c r="C80" s="21" t="s">
        <v>41</v>
      </c>
      <c r="D80" s="16">
        <v>161.58</v>
      </c>
      <c r="E80" s="24"/>
      <c r="G80" s="27"/>
      <c r="H80" s="27"/>
    </row>
    <row r="81" spans="1:8" s="26" customFormat="1" ht="15">
      <c r="A81" s="54"/>
      <c r="B81" s="25" t="s">
        <v>150</v>
      </c>
      <c r="C81" s="21" t="s">
        <v>151</v>
      </c>
      <c r="D81" s="16">
        <v>7630.6</v>
      </c>
      <c r="E81" s="24"/>
      <c r="G81" s="27"/>
      <c r="H81" s="27"/>
    </row>
    <row r="82" spans="1:8" s="26" customFormat="1" ht="15">
      <c r="A82" s="54"/>
      <c r="B82" s="25" t="s">
        <v>142</v>
      </c>
      <c r="C82" s="21" t="s">
        <v>156</v>
      </c>
      <c r="D82" s="16">
        <v>53.83</v>
      </c>
      <c r="E82" s="24"/>
      <c r="G82" s="27"/>
      <c r="H82" s="27"/>
    </row>
    <row r="83" spans="1:8" s="26" customFormat="1" ht="15">
      <c r="A83" s="54"/>
      <c r="B83" s="25" t="s">
        <v>68</v>
      </c>
      <c r="C83" s="21" t="s">
        <v>69</v>
      </c>
      <c r="D83" s="16">
        <v>197.41</v>
      </c>
      <c r="E83" s="24"/>
      <c r="F83" s="27"/>
      <c r="G83" s="27"/>
      <c r="H83" s="27"/>
    </row>
    <row r="84" spans="1:5" ht="54" customHeight="1">
      <c r="A84" s="55" t="s">
        <v>118</v>
      </c>
      <c r="B84" s="56"/>
      <c r="C84" s="56"/>
      <c r="D84" s="56"/>
      <c r="E84" s="56"/>
    </row>
    <row r="85" spans="1:5" ht="14.25">
      <c r="A85" s="2"/>
      <c r="B85" s="3"/>
      <c r="C85" s="2"/>
      <c r="D85" s="2"/>
      <c r="E85" s="2"/>
    </row>
    <row r="86" spans="2:5" ht="14.25">
      <c r="B86" s="1"/>
      <c r="E86" s="1"/>
    </row>
    <row r="87" spans="2:5" ht="14.25">
      <c r="B87" s="1"/>
      <c r="E87" s="1"/>
    </row>
    <row r="88" spans="2:5" ht="14.25">
      <c r="B88" s="1"/>
      <c r="C88" s="28"/>
      <c r="D88" s="1"/>
      <c r="E88" s="1"/>
    </row>
    <row r="89" spans="2:4" ht="14.25">
      <c r="B89" s="1"/>
      <c r="C89" s="44"/>
      <c r="D89" s="1"/>
    </row>
    <row r="90" spans="3:4" ht="14.25">
      <c r="C90" s="29"/>
      <c r="D90" s="1"/>
    </row>
    <row r="91" spans="3:4" ht="14.25">
      <c r="C91" s="30"/>
      <c r="D91" s="1"/>
    </row>
    <row r="92" spans="3:4" ht="14.25">
      <c r="C92" s="31"/>
      <c r="D92" s="1"/>
    </row>
    <row r="93" spans="3:4" ht="14.25">
      <c r="C93" s="39"/>
      <c r="D93" s="1"/>
    </row>
    <row r="94" spans="3:4" ht="14.25">
      <c r="C94" s="32"/>
      <c r="D94" s="1"/>
    </row>
    <row r="95" spans="3:4" ht="14.25">
      <c r="C95" s="33"/>
      <c r="D95" s="1"/>
    </row>
    <row r="96" spans="3:4" ht="14.25">
      <c r="C96" s="35"/>
      <c r="D96" s="1"/>
    </row>
    <row r="97" spans="3:7" ht="14.25">
      <c r="C97" s="36"/>
      <c r="D97" s="1"/>
      <c r="G97"/>
    </row>
    <row r="98" spans="3:7" ht="14.25">
      <c r="C98" s="37"/>
      <c r="D98" s="1"/>
      <c r="G98"/>
    </row>
    <row r="99" spans="3:7" ht="14.25">
      <c r="C99" s="38"/>
      <c r="D99" s="1"/>
      <c r="G99"/>
    </row>
    <row r="100" spans="3:7" ht="14.25">
      <c r="C100" s="34"/>
      <c r="D100" s="1"/>
      <c r="G100"/>
    </row>
  </sheetData>
  <sheetProtection/>
  <mergeCells count="4">
    <mergeCell ref="D2:E2"/>
    <mergeCell ref="A3:E3"/>
    <mergeCell ref="A6:A83"/>
    <mergeCell ref="A84:E84"/>
  </mergeCells>
  <printOptions/>
  <pageMargins left="0.7086614173228347" right="0.1968503937007874" top="0.1968503937007874" bottom="0.15748031496062992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2016-04-26T13:18:11Z</cp:lastPrinted>
  <dcterms:created xsi:type="dcterms:W3CDTF">2006-09-28T05:33:49Z</dcterms:created>
  <dcterms:modified xsi:type="dcterms:W3CDTF">2021-09-06T09:24:49Z</dcterms:modified>
  <cp:category/>
  <cp:version/>
  <cp:contentType/>
  <cp:contentStatus/>
</cp:coreProperties>
</file>