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6410" windowHeight="8895" activeTab="2"/>
  </bookViews>
  <sheets>
    <sheet name="Лист1" sheetId="1" r:id="rId1"/>
    <sheet name="Лист2" sheetId="2" r:id="rId2"/>
    <sheet name="приложение 2" sheetId="3" r:id="rId3"/>
  </sheets>
  <definedNames>
    <definedName name="_xlnm.Print_Titles" localSheetId="2">'приложение 2'!$7:$7</definedName>
    <definedName name="_xlnm.Print_Area" localSheetId="2">'приложение 2'!$A$1:$R$29</definedName>
  </definedNames>
  <calcPr fullCalcOnLoad="1"/>
</workbook>
</file>

<file path=xl/sharedStrings.xml><?xml version="1.0" encoding="utf-8"?>
<sst xmlns="http://schemas.openxmlformats.org/spreadsheetml/2006/main" count="115" uniqueCount="93">
  <si>
    <t>№ п/п</t>
  </si>
  <si>
    <t>Всего</t>
  </si>
  <si>
    <t>Бюджет  города</t>
  </si>
  <si>
    <t>Л.В. Сикач</t>
  </si>
  <si>
    <t>Мероприятие Информационная поддержка политики энергосбережения</t>
  </si>
  <si>
    <t>Мероприятие Выполнение необходимых проектных работ, предшествующих установке/ замене приборов учета потребления энергоресурсов</t>
  </si>
  <si>
    <t>Подпрограмма Энергосбережение и повышение энергоэффективности в жилищном фонде на период до 2020 года</t>
  </si>
  <si>
    <t>Мероприятие 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</si>
  <si>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Мероприятие 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</si>
  <si>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Мероприятие 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</si>
  <si>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Мероприятие 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</si>
  <si>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Мероприятие 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</si>
  <si>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>Мероприятие 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</si>
  <si>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>б</t>
  </si>
  <si>
    <t>не</t>
  </si>
  <si>
    <t xml:space="preserve">        </t>
  </si>
  <si>
    <t>исп. Л.М. Швец тел:8-863-69-3-72-96</t>
  </si>
  <si>
    <t xml:space="preserve"> </t>
  </si>
  <si>
    <t>Област-     ной бюджет</t>
  </si>
  <si>
    <t>Внебюджетные источни         ки</t>
  </si>
  <si>
    <t>Феде-раль-ный бюджет</t>
  </si>
  <si>
    <t>Област-ной бюджет</t>
  </si>
  <si>
    <t>Внебюджетные источни   ки</t>
  </si>
  <si>
    <t>Мероприятие Замена ламп накаливания и других неэффективных элементов систем освещения, в том числе  светильников, на энергосберегающие.Замена энергоемкого оборудования на энергосбеоегающее. Замена тепловой изоляции.</t>
  </si>
  <si>
    <t xml:space="preserve"> Сведения </t>
  </si>
  <si>
    <t>Мероприятие Проведение обязательных энергетических обследований,а так  же мероприятия по энергосбережению в части замены деревянных окон и наружных деревянных блоков</t>
  </si>
  <si>
    <t>Контрольное событие программы</t>
  </si>
  <si>
    <t>Наименование основного мероприятия, мероприятия муниципальной программы</t>
  </si>
  <si>
    <t>Результаты реализации (краткое описание)</t>
  </si>
  <si>
    <t>Фактический срок реализации</t>
  </si>
  <si>
    <t>запланированные</t>
  </si>
  <si>
    <t>достигнутые</t>
  </si>
  <si>
    <t>начала</t>
  </si>
  <si>
    <t>окончания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</si>
  <si>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</si>
  <si>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о выполнении основных мероприятий, мероприятий муниципальной программы и об исполнении плана реализации муниципальной программы за 6 месяцев 2018 года</t>
  </si>
  <si>
    <t>6.</t>
  </si>
  <si>
    <t>Итого по муниципальной программе</t>
  </si>
  <si>
    <t>ответственный исполнитель муниципальной программы - МКУ "УГХ"</t>
  </si>
  <si>
    <t>Директор МКУ "УГХ"</t>
  </si>
  <si>
    <t>Подпрограмма №1 «Энергосбережение и повышение энергоэффективности в бюджетном секторе на период до 2020 года»</t>
  </si>
  <si>
    <t>1.2.</t>
  </si>
  <si>
    <t>1.3.</t>
  </si>
  <si>
    <t>1.5.</t>
  </si>
  <si>
    <t>2.2.</t>
  </si>
  <si>
    <t>1</t>
  </si>
  <si>
    <t>2</t>
  </si>
  <si>
    <t>2.3.</t>
  </si>
  <si>
    <t>2.4.</t>
  </si>
  <si>
    <t>2.5.</t>
  </si>
  <si>
    <t>2.6.</t>
  </si>
  <si>
    <t>2.7.</t>
  </si>
  <si>
    <t xml:space="preserve">Повышение энергетической эффективности и снижение потребления энергоресурсов </t>
  </si>
  <si>
    <t xml:space="preserve">Проведение закупки по отбору  и  заключению  договора со специализированной организацией на проведение обязательного энергетического обследования </t>
  </si>
  <si>
    <t>Получение энергетического паспорта</t>
  </si>
  <si>
    <t>январь 2018</t>
  </si>
  <si>
    <t>декабрь 2018</t>
  </si>
  <si>
    <t xml:space="preserve">Размещение в средствах массовой информации по вопросам  в сфере политики энергосбережения </t>
  </si>
  <si>
    <t xml:space="preserve">Выполнеие проектной документации на установку приборов учета                       </t>
  </si>
  <si>
    <t>Установка приборов учета топливно -  энергетических ресурсов</t>
  </si>
  <si>
    <t>январь 2019</t>
  </si>
  <si>
    <t>декабрь 2019</t>
  </si>
  <si>
    <t>Замена моральнои физически  устаревших приборов учета на современные инновационные приборы позволяющие вести интеллектуальный учет энергии</t>
  </si>
  <si>
    <t>1.1.</t>
  </si>
  <si>
    <t xml:space="preserve">Размещение на официальном сайте  Администрации города Новошахтинска в сети интернет  информации об инновационных технологиях  в сфере использования бытовых приборов учета и регулирования расхода электрической и тепловой энергии, газа. Так же  публикация инфрмационных статей в  Новошахтинской  городской общественно-политической газете «Знамя шахтера».Рекламные ролики , показываюие
выгодность или значимость «энергосберегающего поведения». </t>
  </si>
  <si>
    <t xml:space="preserve">Повышение уровня знаний и грамотности среди представителей целевой аудитории в
Сфере энергосбережения и повышения энергоэффективности
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</si>
  <si>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</si>
  <si>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Замена  ламп накаливания на энергосберегающие</t>
  </si>
  <si>
    <t xml:space="preserve">Повышение энергетической эффективности и снижение потребления энергоресурсов  в многоквартирных жилых домах </t>
  </si>
  <si>
    <t xml:space="preserve">  Разработка комплекса мероприятий по энергосбережению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</si>
  <si>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По результатам мониторинга  в части реализации подпрограммы  осуществлять анализ темпов роста энергопотребления, удельных показателей потребления тепловой и электрической энергий, холодного водоснабжения  в расчете на одного жителя , на квадратный метр площади.</t>
  </si>
  <si>
    <t xml:space="preserve">  Разработка комплекса мероприятий по энергосбере-                   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</si>
  <si>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Годовое снижение потрбление энергоресурсов в в многоквартирных жилых домах города в среднем на 3-5 %.</t>
  </si>
  <si>
    <t>Утверждение комплекса мероприятий внедрение системы мониторинга</t>
  </si>
  <si>
    <t>Аккумулирования информации в электронной системе сбора и учета информации по инвентаризации жилого фонда Ростовской области (КП РО "ИБ ЖКХ").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</si>
  <si>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 при  проведении капитального ремонда жилого фонда</t>
  </si>
  <si>
    <t>Получение энергетических паспортов</t>
  </si>
  <si>
    <t>Проведение энергетических обследований  при выполнении капитального ремонта домов  в 2018 году не предсмертно</t>
  </si>
  <si>
    <t>Проведение осенне-зимних осмотров жилого фонда.; Составление организационно- технических мероприятий по выполнению ремонтных работ по  подготовке к ОЗП; Выявление процента износа домов;
 Проведение собраний собственников жилья по согласию на выполнение ремонтых работ.</t>
  </si>
  <si>
    <t xml:space="preserve">Снижение тепловых потерь дома
</t>
  </si>
  <si>
    <t>Завершение электор-монтажных работ по установке приборов учета тепловой энергии</t>
  </si>
  <si>
    <t>Рациональное использование тепловой энергии в МКД</t>
  </si>
  <si>
    <t xml:space="preserve">Выполнение капитального ремонта систем освещения мест общего пользования с установкой современных средств втоматизированной системы освещения </t>
  </si>
  <si>
    <t>Снижение потребление электрической энергии в местах общего пользования</t>
  </si>
  <si>
    <t xml:space="preserve">По решению собственников жилья выполнены следующие работы : 
-замена 22 ед. оконных  пакетов на энергосберегающие;
-замена  35 ед. деревянных дверей на утепленные;
- тепловая изоляция 450 погонных метров тепловой изоляции разводящих трубопроводов разводки системы отопления;
-выполнен ремонт 300кв. метров кровли
</t>
  </si>
  <si>
    <t>Выполнена замена  68 ед. лам накаливания на современные энергосберегающие лампы. Произ-ведена установка 83 диодных прожектора и 20 ед. фотореле.</t>
  </si>
  <si>
    <t>соисполнители-Администрация города, ее отраслевые (функциональные) органы;
муниципальные учреждения</t>
  </si>
  <si>
    <t>соисполнители -управляющие компании;
обслуживающие организации;
товарищества собственников жилья;
жилищно-строительные кооперативы;
собственники многоквартирных домов</t>
  </si>
  <si>
    <t>,</t>
  </si>
  <si>
    <t>Предусмотрено муниципальной программой на 2018 год реализации(тыс.руб)</t>
  </si>
  <si>
    <t>Исполнено (кассовые расходы) (тыс.руб)</t>
  </si>
  <si>
    <t>Феде-       ральный бюджет</t>
  </si>
  <si>
    <t xml:space="preserve">муниципальной программы города Новошахтинска«Энергосбережение и повышение энергетической эффективности» 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</si>
</sst>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5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top"/>
    </xf>
    <xf numFmtId="1" fontId="7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64" fontId="7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164" fontId="7" fillId="32" borderId="10" xfId="0" applyNumberFormat="1" applyFont="1" applyFill="1" applyBorder="1" applyAlignment="1">
      <alignment horizontal="center" vertical="top" wrapText="1"/>
    </xf>
    <xf numFmtId="164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/>
    </xf>
    <xf numFmtId="164" fontId="4" fillId="32" borderId="0" xfId="0" applyNumberFormat="1" applyFont="1" applyFill="1" applyAlignment="1">
      <alignment/>
    </xf>
    <xf numFmtId="164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/>
    </xf>
    <xf numFmtId="164" fontId="6" fillId="32" borderId="0" xfId="0" applyNumberFormat="1" applyFont="1" applyFill="1" applyAlignment="1">
      <alignment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69" fontId="7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 wrapText="1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169" fontId="10" fillId="32" borderId="0" xfId="0" applyNumberFormat="1" applyFont="1" applyFill="1" applyBorder="1" applyAlignment="1">
      <alignment horizontal="center" vertical="center"/>
    </xf>
    <xf numFmtId="164" fontId="10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0" fontId="11" fillId="32" borderId="0" xfId="0" applyNumberFormat="1" applyFont="1" applyFill="1" applyAlignment="1">
      <alignment horizontal="center" vertical="top" wrapText="1"/>
    </xf>
    <xf numFmtId="0" fontId="11" fillId="32" borderId="0" xfId="0" applyFont="1" applyFill="1" applyAlignment="1">
      <alignment wrapText="1"/>
    </xf>
    <xf numFmtId="164" fontId="11" fillId="32" borderId="0" xfId="0" applyNumberFormat="1" applyFont="1" applyFill="1" applyAlignment="1">
      <alignment wrapText="1"/>
    </xf>
    <xf numFmtId="0" fontId="7" fillId="32" borderId="0" xfId="0" applyFont="1" applyFill="1" applyAlignment="1">
      <alignment/>
    </xf>
    <xf numFmtId="0" fontId="13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169" fontId="12" fillId="32" borderId="10" xfId="0" applyNumberFormat="1" applyFont="1" applyFill="1" applyBorder="1" applyAlignment="1">
      <alignment horizontal="center" vertical="center"/>
    </xf>
    <xf numFmtId="164" fontId="12" fillId="32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wrapText="1"/>
    </xf>
    <xf numFmtId="0" fontId="12" fillId="32" borderId="1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0" xfId="0" applyFont="1" applyFill="1" applyAlignment="1">
      <alignment horizontal="left" wrapText="1"/>
    </xf>
    <xf numFmtId="0" fontId="11" fillId="32" borderId="0" xfId="0" applyFont="1" applyFill="1" applyAlignment="1">
      <alignment horizontal="center" wrapText="1"/>
    </xf>
    <xf numFmtId="0" fontId="6" fillId="32" borderId="11" xfId="0" applyFont="1" applyFill="1" applyBorder="1" applyAlignment="1">
      <alignment horizontal="right"/>
    </xf>
    <xf numFmtId="0" fontId="8" fillId="32" borderId="0" xfId="0" applyFont="1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top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center" vertical="top" wrapText="1"/>
    </xf>
    <xf numFmtId="1" fontId="12" fillId="32" borderId="14" xfId="0" applyNumberFormat="1" applyFont="1" applyFill="1" applyBorder="1" applyAlignment="1">
      <alignment horizontal="center" vertical="center" wrapText="1"/>
    </xf>
    <xf numFmtId="1" fontId="12" fillId="32" borderId="15" xfId="0" applyNumberFormat="1" applyFont="1" applyFill="1" applyBorder="1" applyAlignment="1">
      <alignment horizontal="center" vertical="center" wrapText="1"/>
    </xf>
    <xf numFmtId="1" fontId="12" fillId="3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D15" sqref="D15"/>
    </sheetView>
  </sheetViews>
  <sheetFormatPr defaultColWidth="9.140625" defaultRowHeight="15"/>
  <sheetData>
    <row r="1" spans="1:6" ht="37.5" customHeight="1">
      <c r="A1" t="s">
        <v>13</v>
      </c>
      <c r="B1">
        <v>1000</v>
      </c>
      <c r="C1">
        <v>459.3</v>
      </c>
      <c r="D1">
        <v>1977</v>
      </c>
      <c r="E1">
        <f>D1+C1+B1</f>
        <v>3436.3</v>
      </c>
      <c r="F1" s="1">
        <v>3436.3</v>
      </c>
    </row>
    <row r="2" spans="1:6" ht="15">
      <c r="A2" t="s">
        <v>14</v>
      </c>
      <c r="D2">
        <v>1916</v>
      </c>
      <c r="E2">
        <f>D2</f>
        <v>1916</v>
      </c>
      <c r="F2" s="1">
        <v>1916</v>
      </c>
    </row>
    <row r="3" spans="6:7" ht="20.25" customHeight="1">
      <c r="F3">
        <f>F1+F2</f>
        <v>5352.3</v>
      </c>
      <c r="G3" s="1">
        <v>5352.3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tabSelected="1" view="pageBreakPreview" zoomScale="50" zoomScaleSheetLayoutView="50" workbookViewId="0" topLeftCell="A1">
      <pane xSplit="2" ySplit="6" topLeftCell="C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" sqref="N6"/>
    </sheetView>
  </sheetViews>
  <sheetFormatPr defaultColWidth="9.00390625" defaultRowHeight="15"/>
  <cols>
    <col min="1" max="1" width="12.28125" style="7" customWidth="1"/>
    <col min="2" max="2" width="44.8515625" style="7" customWidth="1"/>
    <col min="3" max="3" width="37.00390625" style="7" customWidth="1"/>
    <col min="4" max="4" width="46.00390625" style="7" customWidth="1"/>
    <col min="5" max="5" width="33.8515625" style="7" customWidth="1"/>
    <col min="6" max="6" width="14.57421875" style="7" customWidth="1"/>
    <col min="7" max="7" width="15.00390625" style="7" customWidth="1"/>
    <col min="8" max="8" width="13.57421875" style="7" customWidth="1"/>
    <col min="9" max="9" width="14.7109375" style="7" customWidth="1"/>
    <col min="10" max="10" width="10.8515625" style="7" customWidth="1"/>
    <col min="11" max="11" width="12.57421875" style="7" customWidth="1"/>
    <col min="12" max="12" width="15.8515625" style="7" customWidth="1"/>
    <col min="13" max="13" width="14.00390625" style="7" customWidth="1"/>
    <col min="14" max="14" width="13.00390625" style="7" customWidth="1"/>
    <col min="15" max="15" width="12.140625" style="7" customWidth="1"/>
    <col min="16" max="16" width="12.00390625" style="7" customWidth="1"/>
    <col min="17" max="17" width="15.7109375" style="7" customWidth="1"/>
    <col min="18" max="18" width="22.00390625" style="16" customWidth="1"/>
    <col min="19" max="19" width="9.00390625" style="16" customWidth="1"/>
    <col min="20" max="20" width="37.00390625" style="16" customWidth="1"/>
    <col min="21" max="22" width="9.00390625" style="16" customWidth="1"/>
    <col min="23" max="23" width="15.57421875" style="16" customWidth="1"/>
    <col min="24" max="16384" width="9.00390625" style="16" customWidth="1"/>
  </cols>
  <sheetData>
    <row r="1" spans="1:18" s="6" customFormat="1" ht="30.75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6" customFormat="1" ht="38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6" customFormat="1" ht="48" customHeight="1">
      <c r="A3" s="45" t="s">
        <v>92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6" customFormat="1" ht="40.5" customHeight="1" hidden="1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s="7" customFormat="1" ht="39.75" customHeight="1">
      <c r="A5" s="51" t="s">
        <v>0</v>
      </c>
      <c r="B5" s="52" t="s">
        <v>27</v>
      </c>
      <c r="C5" s="54" t="s">
        <v>26</v>
      </c>
      <c r="D5" s="46" t="s">
        <v>28</v>
      </c>
      <c r="E5" s="46"/>
      <c r="F5" s="46" t="s">
        <v>29</v>
      </c>
      <c r="G5" s="46"/>
      <c r="H5" s="46" t="s">
        <v>89</v>
      </c>
      <c r="I5" s="46"/>
      <c r="J5" s="46"/>
      <c r="K5" s="46"/>
      <c r="L5" s="46"/>
      <c r="M5" s="46" t="s">
        <v>90</v>
      </c>
      <c r="N5" s="46"/>
      <c r="O5" s="46"/>
      <c r="P5" s="46"/>
      <c r="Q5" s="46"/>
      <c r="R5" s="46" t="s">
        <v>34</v>
      </c>
    </row>
    <row r="6" spans="1:23" s="7" customFormat="1" ht="206.25" customHeight="1">
      <c r="A6" s="51"/>
      <c r="B6" s="53"/>
      <c r="C6" s="54"/>
      <c r="D6" s="8" t="s">
        <v>30</v>
      </c>
      <c r="E6" s="9" t="s">
        <v>31</v>
      </c>
      <c r="F6" s="44" t="s">
        <v>32</v>
      </c>
      <c r="G6" s="44" t="s">
        <v>33</v>
      </c>
      <c r="H6" s="8" t="s">
        <v>1</v>
      </c>
      <c r="I6" s="9" t="s">
        <v>91</v>
      </c>
      <c r="J6" s="9" t="s">
        <v>18</v>
      </c>
      <c r="K6" s="9" t="s">
        <v>2</v>
      </c>
      <c r="L6" s="8" t="s">
        <v>19</v>
      </c>
      <c r="M6" s="8" t="s">
        <v>1</v>
      </c>
      <c r="N6" s="9" t="s">
        <v>20</v>
      </c>
      <c r="O6" s="9" t="s">
        <v>21</v>
      </c>
      <c r="P6" s="9" t="s">
        <v>2</v>
      </c>
      <c r="Q6" s="8" t="s">
        <v>22</v>
      </c>
      <c r="R6" s="46"/>
      <c r="W6" s="10"/>
    </row>
    <row r="7" spans="1:18" s="13" customFormat="1" ht="27.75" customHeight="1">
      <c r="A7" s="11">
        <v>1</v>
      </c>
      <c r="B7" s="12">
        <v>2</v>
      </c>
      <c r="C7" s="11">
        <f>B7+1</f>
        <v>3</v>
      </c>
      <c r="D7" s="11">
        <f aca="true" t="shared" si="0" ref="D7:R7">C7+1</f>
        <v>4</v>
      </c>
      <c r="E7" s="11">
        <f t="shared" si="0"/>
        <v>5</v>
      </c>
      <c r="F7" s="11">
        <f t="shared" si="0"/>
        <v>6</v>
      </c>
      <c r="G7" s="11">
        <f t="shared" si="0"/>
        <v>7</v>
      </c>
      <c r="H7" s="11">
        <f t="shared" si="0"/>
        <v>8</v>
      </c>
      <c r="I7" s="11">
        <f t="shared" si="0"/>
        <v>9</v>
      </c>
      <c r="J7" s="11">
        <f t="shared" si="0"/>
        <v>10</v>
      </c>
      <c r="K7" s="11">
        <f t="shared" si="0"/>
        <v>11</v>
      </c>
      <c r="L7" s="11">
        <f t="shared" si="0"/>
        <v>12</v>
      </c>
      <c r="M7" s="11">
        <f t="shared" si="0"/>
        <v>13</v>
      </c>
      <c r="N7" s="11">
        <f t="shared" si="0"/>
        <v>14</v>
      </c>
      <c r="O7" s="11">
        <f t="shared" si="0"/>
        <v>15</v>
      </c>
      <c r="P7" s="11">
        <f t="shared" si="0"/>
        <v>16</v>
      </c>
      <c r="Q7" s="11">
        <f t="shared" si="0"/>
        <v>17</v>
      </c>
      <c r="R7" s="11">
        <f t="shared" si="0"/>
        <v>18</v>
      </c>
    </row>
    <row r="8" spans="1:18" s="37" customFormat="1" ht="27.75" customHeight="1">
      <c r="A8" s="58" t="s">
        <v>40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2" ht="69" customHeight="1">
      <c r="A9" s="14" t="s">
        <v>45</v>
      </c>
      <c r="B9" s="4" t="s">
        <v>52</v>
      </c>
      <c r="C9" s="15"/>
      <c r="D9" s="15"/>
      <c r="E9" s="15"/>
      <c r="F9" s="15"/>
      <c r="G9" s="15"/>
      <c r="H9" s="15">
        <f>SUM(H10:H13)</f>
        <v>3636.4</v>
      </c>
      <c r="I9" s="15">
        <f>SUM(I10:I13)</f>
        <v>0</v>
      </c>
      <c r="J9" s="15">
        <f>SUM(J10:J13)</f>
        <v>0</v>
      </c>
      <c r="K9" s="15">
        <f>SUM(K10:K13)</f>
        <v>116.60000000000001</v>
      </c>
      <c r="L9" s="15">
        <f>SUM(L10:L13)</f>
        <v>3519.8</v>
      </c>
      <c r="M9" s="15">
        <f>SUM(N9:Q9)</f>
        <v>2875.5</v>
      </c>
      <c r="N9" s="15">
        <f>SUM(N10:N13)</f>
        <v>0</v>
      </c>
      <c r="O9" s="15">
        <f>SUM(O10:O13)</f>
        <v>0</v>
      </c>
      <c r="P9" s="15">
        <f>SUM(P10:P13)</f>
        <v>0</v>
      </c>
      <c r="Q9" s="15">
        <f>SUM(Q10:Q13)</f>
        <v>2875.5</v>
      </c>
      <c r="R9" s="15"/>
      <c r="V9" s="16" t="s">
        <v>17</v>
      </c>
    </row>
    <row r="10" spans="1:20" ht="126" customHeight="1">
      <c r="A10" s="14" t="s">
        <v>63</v>
      </c>
      <c r="B10" s="4" t="s">
        <v>25</v>
      </c>
      <c r="C10" s="2" t="s">
        <v>53</v>
      </c>
      <c r="D10" s="2" t="s">
        <v>54</v>
      </c>
      <c r="E10" s="17" t="s">
        <v>54</v>
      </c>
      <c r="F10" s="3" t="s">
        <v>55</v>
      </c>
      <c r="G10" s="3" t="s">
        <v>56</v>
      </c>
      <c r="H10" s="15">
        <f>SUM(I10:L10)</f>
        <v>103.7</v>
      </c>
      <c r="I10" s="15">
        <v>0</v>
      </c>
      <c r="J10" s="18">
        <v>0</v>
      </c>
      <c r="K10" s="18">
        <v>103.7</v>
      </c>
      <c r="L10" s="18">
        <v>0</v>
      </c>
      <c r="M10" s="15">
        <v>0</v>
      </c>
      <c r="N10" s="15">
        <v>0</v>
      </c>
      <c r="O10" s="15">
        <v>0</v>
      </c>
      <c r="P10" s="15">
        <v>0</v>
      </c>
      <c r="Q10" s="18">
        <v>0</v>
      </c>
      <c r="R10" s="19"/>
      <c r="T10" s="20"/>
    </row>
    <row r="11" spans="1:18" ht="145.5" customHeight="1">
      <c r="A11" s="14" t="s">
        <v>41</v>
      </c>
      <c r="B11" s="4" t="s">
        <v>4</v>
      </c>
      <c r="C11" s="2" t="s">
        <v>57</v>
      </c>
      <c r="D11" s="4" t="s">
        <v>64</v>
      </c>
      <c r="E11" s="21" t="s">
        <v>65</v>
      </c>
      <c r="F11" s="3" t="s">
        <v>55</v>
      </c>
      <c r="G11" s="3" t="s">
        <v>56</v>
      </c>
      <c r="H11" s="15">
        <f>SUM(I11:L11)</f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f>N12+N18</f>
        <v>0</v>
      </c>
      <c r="O11" s="15">
        <f>O12+O18</f>
        <v>0</v>
      </c>
      <c r="P11" s="15">
        <v>0</v>
      </c>
      <c r="Q11" s="15">
        <v>0</v>
      </c>
      <c r="R11" s="22"/>
    </row>
    <row r="12" spans="1:18" ht="165.75" customHeight="1">
      <c r="A12" s="14" t="s">
        <v>42</v>
      </c>
      <c r="B12" s="4" t="s">
        <v>5</v>
      </c>
      <c r="C12" s="2" t="s">
        <v>58</v>
      </c>
      <c r="D12" s="2" t="s">
        <v>59</v>
      </c>
      <c r="E12" s="21" t="s">
        <v>62</v>
      </c>
      <c r="F12" s="3" t="s">
        <v>55</v>
      </c>
      <c r="G12" s="3" t="s">
        <v>56</v>
      </c>
      <c r="H12" s="15">
        <f>SUM(I12:L12)</f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>
        <f>N13+N19</f>
        <v>0</v>
      </c>
      <c r="O12" s="15">
        <f>O13+O19</f>
        <v>0</v>
      </c>
      <c r="P12" s="15">
        <v>0</v>
      </c>
      <c r="Q12" s="15"/>
      <c r="R12" s="22"/>
    </row>
    <row r="13" spans="1:18" ht="154.5" customHeight="1">
      <c r="A13" s="14" t="s">
        <v>43</v>
      </c>
      <c r="B13" s="4" t="s">
        <v>23</v>
      </c>
      <c r="C13" s="2" t="s">
        <v>66</v>
      </c>
      <c r="D13" s="2" t="s">
        <v>67</v>
      </c>
      <c r="E13" s="21" t="s">
        <v>88</v>
      </c>
      <c r="F13" s="3" t="s">
        <v>55</v>
      </c>
      <c r="G13" s="3" t="s">
        <v>56</v>
      </c>
      <c r="H13" s="15">
        <f>SUM(I13:L13)</f>
        <v>3532.7000000000003</v>
      </c>
      <c r="I13" s="15">
        <v>0</v>
      </c>
      <c r="J13" s="15">
        <v>0</v>
      </c>
      <c r="K13" s="15">
        <v>12.9</v>
      </c>
      <c r="L13" s="15">
        <v>3519.8</v>
      </c>
      <c r="M13" s="15">
        <f>SUM(N13:Q13)</f>
        <v>2875.5</v>
      </c>
      <c r="N13" s="15">
        <v>0</v>
      </c>
      <c r="O13" s="15">
        <v>0</v>
      </c>
      <c r="P13" s="15">
        <v>0</v>
      </c>
      <c r="Q13" s="15">
        <v>2875.5</v>
      </c>
      <c r="R13" s="22"/>
    </row>
    <row r="14" spans="1:18" s="38" customFormat="1" ht="33.75" customHeight="1">
      <c r="A14" s="55" t="s">
        <v>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</row>
    <row r="15" spans="1:23" ht="219" customHeight="1">
      <c r="A15" s="14" t="s">
        <v>46</v>
      </c>
      <c r="B15" s="4" t="s">
        <v>68</v>
      </c>
      <c r="C15" s="2" t="s">
        <v>71</v>
      </c>
      <c r="D15" s="4" t="s">
        <v>70</v>
      </c>
      <c r="E15" s="21" t="s">
        <v>72</v>
      </c>
      <c r="F15" s="3" t="s">
        <v>55</v>
      </c>
      <c r="G15" s="3" t="s">
        <v>56</v>
      </c>
      <c r="H15" s="15">
        <f>SUM(I15:L15)</f>
        <v>2536</v>
      </c>
      <c r="I15" s="15">
        <f>SUM(I16:I21)</f>
        <v>0</v>
      </c>
      <c r="J15" s="15">
        <f>SUM(J16:J21)</f>
        <v>0</v>
      </c>
      <c r="K15" s="15">
        <f>SUM(K16:K21)</f>
        <v>0</v>
      </c>
      <c r="L15" s="15">
        <f>SUM(L16:L21)</f>
        <v>2536</v>
      </c>
      <c r="M15" s="15">
        <f>O15+P15+Q15</f>
        <v>1890</v>
      </c>
      <c r="N15" s="15">
        <v>0</v>
      </c>
      <c r="O15" s="15">
        <f>O16+O16+O17+O18+O19+O20+O21</f>
        <v>0</v>
      </c>
      <c r="P15" s="15">
        <v>0</v>
      </c>
      <c r="Q15" s="15">
        <f>Q16+Q16+Q17+Q18+Q19+Q20+Q21</f>
        <v>1890</v>
      </c>
      <c r="R15" s="22"/>
      <c r="U15" s="20"/>
      <c r="W15" s="23"/>
    </row>
    <row r="16" spans="1:18" ht="199.5" customHeight="1">
      <c r="A16" s="14" t="s">
        <v>44</v>
      </c>
      <c r="B16" s="4" t="s">
        <v>7</v>
      </c>
      <c r="C16" s="2" t="s">
        <v>69</v>
      </c>
      <c r="D16" s="4" t="s">
        <v>70</v>
      </c>
      <c r="E16" s="15"/>
      <c r="F16" s="3" t="s">
        <v>55</v>
      </c>
      <c r="G16" s="3" t="s">
        <v>56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 aca="true" t="shared" si="1" ref="M16:M21">SUM(N16:Q16)</f>
        <v>0</v>
      </c>
      <c r="N16" s="15">
        <f>SUM(N17:O20)</f>
        <v>0</v>
      </c>
      <c r="O16" s="15">
        <v>0</v>
      </c>
      <c r="P16" s="15">
        <v>0</v>
      </c>
      <c r="Q16" s="15"/>
      <c r="R16" s="22"/>
    </row>
    <row r="17" spans="1:18" ht="129" customHeight="1">
      <c r="A17" s="14" t="s">
        <v>47</v>
      </c>
      <c r="B17" s="4" t="s">
        <v>8</v>
      </c>
      <c r="C17" s="2" t="s">
        <v>73</v>
      </c>
      <c r="D17" s="4" t="s">
        <v>74</v>
      </c>
      <c r="E17" s="15"/>
      <c r="F17" s="3" t="s">
        <v>55</v>
      </c>
      <c r="G17" s="3" t="s">
        <v>56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1"/>
        <v>0</v>
      </c>
      <c r="N17" s="15">
        <v>0</v>
      </c>
      <c r="O17" s="15"/>
      <c r="P17" s="15">
        <f>SUM(P18:P23)</f>
        <v>0</v>
      </c>
      <c r="Q17" s="15"/>
      <c r="R17" s="22"/>
    </row>
    <row r="18" spans="1:18" ht="117" customHeight="1">
      <c r="A18" s="14" t="s">
        <v>48</v>
      </c>
      <c r="B18" s="4" t="s">
        <v>9</v>
      </c>
      <c r="C18" s="2" t="s">
        <v>75</v>
      </c>
      <c r="D18" s="4" t="s">
        <v>76</v>
      </c>
      <c r="E18" s="21" t="s">
        <v>77</v>
      </c>
      <c r="F18" s="3" t="s">
        <v>60</v>
      </c>
      <c r="G18" s="3" t="s">
        <v>61</v>
      </c>
      <c r="H18" s="15">
        <f>SUM(I18:L18)</f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1"/>
        <v>0</v>
      </c>
      <c r="N18" s="15">
        <v>0</v>
      </c>
      <c r="O18" s="15">
        <v>0</v>
      </c>
      <c r="P18" s="15">
        <f>SUM(P19:P24)</f>
        <v>0</v>
      </c>
      <c r="Q18" s="15">
        <v>0</v>
      </c>
      <c r="R18" s="22"/>
    </row>
    <row r="19" spans="1:18" ht="291.75" customHeight="1">
      <c r="A19" s="14" t="s">
        <v>49</v>
      </c>
      <c r="B19" s="4" t="s">
        <v>10</v>
      </c>
      <c r="C19" s="2" t="s">
        <v>78</v>
      </c>
      <c r="D19" s="4" t="s">
        <v>79</v>
      </c>
      <c r="E19" s="21" t="s">
        <v>84</v>
      </c>
      <c r="F19" s="5" t="s">
        <v>55</v>
      </c>
      <c r="G19" s="3" t="s">
        <v>56</v>
      </c>
      <c r="H19" s="15">
        <f>SUM(I19:L19)</f>
        <v>2266.4</v>
      </c>
      <c r="I19" s="15">
        <v>0</v>
      </c>
      <c r="J19" s="15">
        <v>0</v>
      </c>
      <c r="K19" s="15">
        <v>0</v>
      </c>
      <c r="L19" s="15">
        <v>2266.4</v>
      </c>
      <c r="M19" s="15">
        <f t="shared" si="1"/>
        <v>1833.4</v>
      </c>
      <c r="N19" s="15">
        <v>0</v>
      </c>
      <c r="O19" s="15">
        <v>0</v>
      </c>
      <c r="P19" s="15">
        <f>SUM(P20:P25)</f>
        <v>0</v>
      </c>
      <c r="Q19" s="15">
        <v>1833.4</v>
      </c>
      <c r="R19" s="22"/>
    </row>
    <row r="20" spans="1:18" ht="108" customHeight="1">
      <c r="A20" s="14" t="s">
        <v>50</v>
      </c>
      <c r="B20" s="4" t="s">
        <v>11</v>
      </c>
      <c r="C20" s="4" t="s">
        <v>80</v>
      </c>
      <c r="D20" s="4" t="s">
        <v>81</v>
      </c>
      <c r="E20" s="15"/>
      <c r="F20" s="3" t="s">
        <v>55</v>
      </c>
      <c r="G20" s="3" t="s">
        <v>56</v>
      </c>
      <c r="H20" s="15">
        <f>SUM(I20:L20)</f>
        <v>0</v>
      </c>
      <c r="I20" s="15">
        <v>0</v>
      </c>
      <c r="J20" s="15">
        <v>0</v>
      </c>
      <c r="K20" s="15">
        <v>0</v>
      </c>
      <c r="L20" s="15">
        <v>0</v>
      </c>
      <c r="M20" s="15">
        <f t="shared" si="1"/>
        <v>0</v>
      </c>
      <c r="N20" s="15">
        <v>0</v>
      </c>
      <c r="O20" s="15">
        <v>0</v>
      </c>
      <c r="P20" s="15">
        <f>SUM(P21:P28)</f>
        <v>0</v>
      </c>
      <c r="Q20" s="15">
        <v>0</v>
      </c>
      <c r="R20" s="22"/>
    </row>
    <row r="21" spans="1:18" ht="134.25" customHeight="1">
      <c r="A21" s="14" t="s">
        <v>51</v>
      </c>
      <c r="B21" s="4" t="s">
        <v>12</v>
      </c>
      <c r="C21" s="2" t="s">
        <v>82</v>
      </c>
      <c r="D21" s="4" t="s">
        <v>83</v>
      </c>
      <c r="E21" s="21" t="s">
        <v>85</v>
      </c>
      <c r="F21" s="3" t="s">
        <v>55</v>
      </c>
      <c r="G21" s="3" t="s">
        <v>56</v>
      </c>
      <c r="H21" s="15">
        <f>SUM(I21:L21)</f>
        <v>269.6</v>
      </c>
      <c r="I21" s="15">
        <v>0</v>
      </c>
      <c r="J21" s="15">
        <v>0</v>
      </c>
      <c r="K21" s="15">
        <v>0</v>
      </c>
      <c r="L21" s="15">
        <v>269.6</v>
      </c>
      <c r="M21" s="15">
        <f t="shared" si="1"/>
        <v>56.6</v>
      </c>
      <c r="N21" s="15">
        <v>0</v>
      </c>
      <c r="O21" s="15">
        <v>0</v>
      </c>
      <c r="P21" s="15">
        <v>0</v>
      </c>
      <c r="Q21" s="15">
        <v>56.6</v>
      </c>
      <c r="R21" s="22"/>
    </row>
    <row r="22" spans="1:18" s="43" customFormat="1" ht="34.5" customHeight="1">
      <c r="A22" s="39" t="s">
        <v>36</v>
      </c>
      <c r="B22" s="40" t="s">
        <v>37</v>
      </c>
      <c r="C22" s="40"/>
      <c r="D22" s="40"/>
      <c r="E22" s="40"/>
      <c r="F22" s="40"/>
      <c r="G22" s="40"/>
      <c r="H22" s="41">
        <f>H23+H24+H25</f>
        <v>6172.4</v>
      </c>
      <c r="I22" s="41">
        <f aca="true" t="shared" si="2" ref="I22:Q22">I23+I24+I25</f>
        <v>0</v>
      </c>
      <c r="J22" s="41">
        <f t="shared" si="2"/>
        <v>0</v>
      </c>
      <c r="K22" s="41">
        <f t="shared" si="2"/>
        <v>116.60000000000001</v>
      </c>
      <c r="L22" s="41">
        <f t="shared" si="2"/>
        <v>6055.8</v>
      </c>
      <c r="M22" s="41">
        <f t="shared" si="2"/>
        <v>4765.5</v>
      </c>
      <c r="N22" s="41">
        <f t="shared" si="2"/>
        <v>0</v>
      </c>
      <c r="O22" s="41">
        <f t="shared" si="2"/>
        <v>0</v>
      </c>
      <c r="P22" s="41">
        <f t="shared" si="2"/>
        <v>0</v>
      </c>
      <c r="Q22" s="41">
        <f t="shared" si="2"/>
        <v>4765.5</v>
      </c>
      <c r="R22" s="42"/>
    </row>
    <row r="23" spans="1:18" s="27" customFormat="1" ht="63.75" customHeight="1">
      <c r="A23" s="24"/>
      <c r="B23" s="25"/>
      <c r="C23" s="4" t="s">
        <v>38</v>
      </c>
      <c r="D23" s="25"/>
      <c r="E23" s="25"/>
      <c r="F23" s="25"/>
      <c r="G23" s="25"/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18"/>
    </row>
    <row r="24" spans="1:18" s="27" customFormat="1" ht="87" customHeight="1">
      <c r="A24" s="24"/>
      <c r="B24" s="25"/>
      <c r="C24" s="4" t="s">
        <v>86</v>
      </c>
      <c r="D24" s="25"/>
      <c r="E24" s="25"/>
      <c r="F24" s="25"/>
      <c r="G24" s="25"/>
      <c r="H24" s="26">
        <f>H9</f>
        <v>3636.4</v>
      </c>
      <c r="I24" s="26">
        <f aca="true" t="shared" si="3" ref="I24:Q24">I9</f>
        <v>0</v>
      </c>
      <c r="J24" s="26">
        <f t="shared" si="3"/>
        <v>0</v>
      </c>
      <c r="K24" s="26">
        <f t="shared" si="3"/>
        <v>116.60000000000001</v>
      </c>
      <c r="L24" s="26">
        <f t="shared" si="3"/>
        <v>3519.8</v>
      </c>
      <c r="M24" s="26">
        <f t="shared" si="3"/>
        <v>2875.5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 t="shared" si="3"/>
        <v>2875.5</v>
      </c>
      <c r="R24" s="18"/>
    </row>
    <row r="25" spans="1:18" s="27" customFormat="1" ht="189.75" customHeight="1">
      <c r="A25" s="24"/>
      <c r="B25" s="25"/>
      <c r="C25" s="4" t="s">
        <v>87</v>
      </c>
      <c r="D25" s="25"/>
      <c r="E25" s="25"/>
      <c r="F25" s="25"/>
      <c r="G25" s="25"/>
      <c r="H25" s="26">
        <f>H15</f>
        <v>2536</v>
      </c>
      <c r="I25" s="26">
        <f aca="true" t="shared" si="4" ref="I25:Q25">I15</f>
        <v>0</v>
      </c>
      <c r="J25" s="26">
        <f t="shared" si="4"/>
        <v>0</v>
      </c>
      <c r="K25" s="26">
        <f t="shared" si="4"/>
        <v>0</v>
      </c>
      <c r="L25" s="26">
        <f t="shared" si="4"/>
        <v>2536</v>
      </c>
      <c r="M25" s="26">
        <f t="shared" si="4"/>
        <v>1890</v>
      </c>
      <c r="N25" s="26">
        <f t="shared" si="4"/>
        <v>0</v>
      </c>
      <c r="O25" s="26">
        <f t="shared" si="4"/>
        <v>0</v>
      </c>
      <c r="P25" s="26">
        <f t="shared" si="4"/>
        <v>0</v>
      </c>
      <c r="Q25" s="26">
        <f t="shared" si="4"/>
        <v>1890</v>
      </c>
      <c r="R25" s="18"/>
    </row>
    <row r="26" spans="1:18" s="32" customFormat="1" ht="53.25" customHeight="1">
      <c r="A26" s="28"/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</row>
    <row r="27" spans="1:18" s="32" customFormat="1" ht="6" customHeight="1">
      <c r="A27" s="28"/>
      <c r="B27" s="29"/>
      <c r="C27" s="29"/>
      <c r="D27" s="29"/>
      <c r="E27" s="29"/>
      <c r="F27" s="29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</row>
    <row r="28" spans="1:16" s="34" customFormat="1" ht="24.75" customHeight="1">
      <c r="A28" s="33"/>
      <c r="B28" s="47" t="s">
        <v>39</v>
      </c>
      <c r="C28" s="47"/>
      <c r="D28" s="47"/>
      <c r="E28" s="47"/>
      <c r="F28" s="47"/>
      <c r="G28" s="47"/>
      <c r="J28" s="48" t="s">
        <v>3</v>
      </c>
      <c r="K28" s="48"/>
      <c r="L28" s="48"/>
      <c r="O28" s="35"/>
      <c r="P28" s="35"/>
    </row>
    <row r="29" s="36" customFormat="1" ht="44.25" customHeight="1">
      <c r="A29" s="36" t="s">
        <v>16</v>
      </c>
    </row>
    <row r="30" ht="35.25" customHeight="1"/>
    <row r="31" ht="35.25" customHeight="1"/>
    <row r="32" ht="35.25" customHeight="1"/>
    <row r="33" ht="35.25" customHeight="1"/>
    <row r="34" ht="35.25" customHeight="1"/>
  </sheetData>
  <sheetProtection/>
  <mergeCells count="16">
    <mergeCell ref="C5:C6"/>
    <mergeCell ref="D5:E5"/>
    <mergeCell ref="F5:G5"/>
    <mergeCell ref="H5:L5"/>
    <mergeCell ref="A14:R14"/>
    <mergeCell ref="A8:R8"/>
    <mergeCell ref="A3:R3"/>
    <mergeCell ref="M5:Q5"/>
    <mergeCell ref="B28:G28"/>
    <mergeCell ref="J28:L28"/>
    <mergeCell ref="A4:R4"/>
    <mergeCell ref="A1:R1"/>
    <mergeCell ref="A2:R2"/>
    <mergeCell ref="A5:A6"/>
    <mergeCell ref="B5:B6"/>
    <mergeCell ref="R5:R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Пользователь</cp:lastModifiedBy>
  <cp:lastPrinted>2018-07-30T14:35:41Z</cp:lastPrinted>
  <dcterms:created xsi:type="dcterms:W3CDTF">2014-03-28T09:56:55Z</dcterms:created>
  <dcterms:modified xsi:type="dcterms:W3CDTF">2018-08-24T09:08:08Z</dcterms:modified>
  <cp:category/>
  <cp:version/>
  <cp:contentType/>
  <cp:contentStatus/>
</cp:coreProperties>
</file>