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410" windowHeight="9315" activeTab="0"/>
  </bookViews>
  <sheets>
    <sheet name="2017" sheetId="1" r:id="rId1"/>
  </sheets>
  <definedNames>
    <definedName name="_xlnm.Print_Titles" localSheetId="0">'2017'!$6:$6</definedName>
  </definedNames>
  <calcPr fullCalcOnLoad="1"/>
</workbook>
</file>

<file path=xl/sharedStrings.xml><?xml version="1.0" encoding="utf-8"?>
<sst xmlns="http://schemas.openxmlformats.org/spreadsheetml/2006/main" count="148" uniqueCount="116">
  <si>
    <t>№      п/п</t>
  </si>
  <si>
    <t>Контрольное событие программы</t>
  </si>
  <si>
    <t>областной бюджет</t>
  </si>
  <si>
    <t>федеральный бюджет</t>
  </si>
  <si>
    <t>бюджет города</t>
  </si>
  <si>
    <t>внебюджетные источники</t>
  </si>
  <si>
    <t>1.</t>
  </si>
  <si>
    <t>1.1.</t>
  </si>
  <si>
    <t>1.2.</t>
  </si>
  <si>
    <t>в течение года</t>
  </si>
  <si>
    <t>2.</t>
  </si>
  <si>
    <t>2.1.</t>
  </si>
  <si>
    <t>2.1.1.</t>
  </si>
  <si>
    <t>2.1.2.</t>
  </si>
  <si>
    <t>3.</t>
  </si>
  <si>
    <t>3.1.</t>
  </si>
  <si>
    <t>3.1.1.</t>
  </si>
  <si>
    <t>3.1.2.</t>
  </si>
  <si>
    <t>4.</t>
  </si>
  <si>
    <t>Итого по программе</t>
  </si>
  <si>
    <t>5.</t>
  </si>
  <si>
    <t>5.1.</t>
  </si>
  <si>
    <t>Создание условий для обеспечения качественными коммунальными услугами населения города</t>
  </si>
  <si>
    <t>Улучшение технического состояния объектов коммунальной инфраструктры города</t>
  </si>
  <si>
    <t>Разработка и оформление документации на строительство, реконструкцию и капитальный ремонт объектов коммунальной инфраструктуры города</t>
  </si>
  <si>
    <t>Благоустройство города</t>
  </si>
  <si>
    <t>Содержание, обслуживание и ремонт объектов благоустройства</t>
  </si>
  <si>
    <t>Освещение улиц и дорог города</t>
  </si>
  <si>
    <t>Увеличение протяженности освещенных частей улиц и дорог</t>
  </si>
  <si>
    <t>Очистка городских территорий, озеленение и ремонт объектов благоустройства</t>
  </si>
  <si>
    <t>Улучшение санитарного состояния территории города</t>
  </si>
  <si>
    <t xml:space="preserve">Заключение муниципальных контрактов  и договоров на оказание услуг по содержанию кладбищ  </t>
  </si>
  <si>
    <t>Приведение территории городских действующих кладбищ в соответствие требованиям санитарно-эпидемиологических и экологических норм</t>
  </si>
  <si>
    <t xml:space="preserve">Заключение договоров об оказании услуг  по  доставке и захоронению неопознанных ии невостребованных трупов  </t>
  </si>
  <si>
    <t>Оказание ритуальных услуг</t>
  </si>
  <si>
    <t>Организация оказания ритуальных услуг и содержание мест захоронения</t>
  </si>
  <si>
    <t>4.1.</t>
  </si>
  <si>
    <t>4.1.1.</t>
  </si>
  <si>
    <t>4.1.2.</t>
  </si>
  <si>
    <t>Благоустройство и содержание территорий городских кладбищ</t>
  </si>
  <si>
    <t>Л.В.Сикач</t>
  </si>
  <si>
    <t>Капитальный ремонт многоквартирных домов</t>
  </si>
  <si>
    <t>Улучшение технического состояния жилищного фонда</t>
  </si>
  <si>
    <t>1.1.1.</t>
  </si>
  <si>
    <t>Капитальный ремонт многоквартиных домов</t>
  </si>
  <si>
    <t>1.1.2.</t>
  </si>
  <si>
    <t>Изготовление кадастровых паспортов на земельные участки под многоквартирными домами, включенными в план капитального ремонта домов</t>
  </si>
  <si>
    <t>1.2.1.</t>
  </si>
  <si>
    <t>Освещение в средствах массовой информации вопросов, касающихся выбора способов управления многоквартирными домами, деятельности управляющих и обслуживающих организаций, ТСЖ, ЖСК</t>
  </si>
  <si>
    <t>1.2.2.</t>
  </si>
  <si>
    <t>Проведение обучающих семинаров</t>
  </si>
  <si>
    <t>в течении года</t>
  </si>
  <si>
    <t>Улучшение технического состояния многоквартирных домов</t>
  </si>
  <si>
    <t>Создание условий для управления многоквартирными домами и выбора способов управления</t>
  </si>
  <si>
    <t>Информирование населения по вопросам управления многоквартирными домами, энергоэффективности в жилищной сфере и условий проведения капитального ремонта</t>
  </si>
  <si>
    <t>Заключение договоров на изготовление кадастровых паспортов</t>
  </si>
  <si>
    <t>Размещение в средствах массовой информации вопросов по управлению многоквартирными домами</t>
  </si>
  <si>
    <t>Проведение закупок по отбору подрядной организации на выполнение работ по освещению улиц и дорог города</t>
  </si>
  <si>
    <t>Проведение закупок по отбору подрядной организации на выполнение работ по очистке городских территорий, озеленению и ремонту объектов благоустройства</t>
  </si>
  <si>
    <t>Текущее содержание городских кладбищ и дорог к ним</t>
  </si>
  <si>
    <t xml:space="preserve">Оказание ритуальных услуг, доставка и захоронение неопознанных и невостребованных трупов граждан </t>
  </si>
  <si>
    <t>6.</t>
  </si>
  <si>
    <t>Проведение обучающих семинаров с председателями ТСЖ, ЖСК или иных специализированных
потребительских кооперативов, а также управляющими и обслуживающими организациями</t>
  </si>
  <si>
    <t>начальник отдела инженерной инфраструктуры ЖКХ - Хропот Н.В.</t>
  </si>
  <si>
    <t>в том числе:</t>
  </si>
  <si>
    <t>1.1.1.1.</t>
  </si>
  <si>
    <t>Акт законченного ремонта</t>
  </si>
  <si>
    <t>3.1.1.1.</t>
  </si>
  <si>
    <t>Улучшение технического состояния многоквартирного дома</t>
  </si>
  <si>
    <t xml:space="preserve">Участие Администрации города в оплате тарифа по капитальному ремонту за муниципальную собственность </t>
  </si>
  <si>
    <t>Приведение документации на многоквартирные дома в соответствие с законодательством</t>
  </si>
  <si>
    <t>Строительство и реконструкция объектов коммунальной инфраструктуры города</t>
  </si>
  <si>
    <t>Снижение уровня потерь на водопроводных сетях</t>
  </si>
  <si>
    <t>и.о. директора МКУ г.Новошахтинска "УКС"-Карасев А.К.</t>
  </si>
  <si>
    <t>Охрана окружающей среды и природных ресурсов</t>
  </si>
  <si>
    <t>Выполнение лесохозяйственных мероприятий</t>
  </si>
  <si>
    <t>5.1.1.</t>
  </si>
  <si>
    <t>Охрана лесов от пожаров</t>
  </si>
  <si>
    <t>Проведение закупок по отбору подрядной организации на выполнение работ</t>
  </si>
  <si>
    <t>Предупреждение лесных пожаров</t>
  </si>
  <si>
    <t>3.1.2.2.</t>
  </si>
  <si>
    <t>3.1.2.1.</t>
  </si>
  <si>
    <t xml:space="preserve">Проведение закупок по отбору подрядной организации на разработку проектно-сметной документации на капитальный ремонт объектов коммунальной инфраструктуры города </t>
  </si>
  <si>
    <t>Наличие документации для проведения работ по капитальному ремонту объектов коммунальной инфраструктуры</t>
  </si>
  <si>
    <t>Увеличение уровня газификации города</t>
  </si>
  <si>
    <t>Реконструкция объектов водопроводно-канализационного хозяйства</t>
  </si>
  <si>
    <t>Строительство объекта "Газопровод низкого давления для газификации жилых домов ул. Б. Хмельницкого, ул. Большевистская,  ул. Ключевая, ул.  Выгонная, ул.  Минаева, ул. Верещагина, ул. Урицкая, ул. Лопатина, ул. Плиева, пер. Солнечный, пер. Бугровой, пер. Коммунальный пос. Пролетарский"</t>
  </si>
  <si>
    <t>Директор МКУ "УГХ"</t>
  </si>
  <si>
    <t>Разработка схемы водоснабжения и водоотведения города Новошахтинска Ростовской области на период 2013 - 2028 годы</t>
  </si>
  <si>
    <t>ОТЧЕТ</t>
  </si>
  <si>
    <t xml:space="preserve">Наименование  основного мероприятия, мероприятия </t>
  </si>
  <si>
    <t>Ответственный исполнитель, соисполнитель, участник (руководитель/ФИО)</t>
  </si>
  <si>
    <t>Результат реализации               (краткое описание)</t>
  </si>
  <si>
    <t>Фактическая дата начала реализации</t>
  </si>
  <si>
    <t>Фактическая дата окончания реализации, наступления контрольного события</t>
  </si>
  <si>
    <t>предусмотрено муниципальной программой</t>
  </si>
  <si>
    <t>предусмотрено сводной бюджетной росписью</t>
  </si>
  <si>
    <t>факт на отчетную дату</t>
  </si>
  <si>
    <t>Расходы на реализацию муниципальной программы, тыс. руб.</t>
  </si>
  <si>
    <t>Заключено контрактов, договоров, соглашений на отчетную дату</t>
  </si>
  <si>
    <t>Объемы неосвоенных средств и причины их неосвоения</t>
  </si>
  <si>
    <t>Директор МКУ "УГХ" Сикач Л.В. (далее - Сикач Л.В.)</t>
  </si>
  <si>
    <t>Сикач Л.В.</t>
  </si>
  <si>
    <t>Оплата тарифа за муниципальную собственность</t>
  </si>
  <si>
    <t>Перечисление средств в некомерческую организацию "Ростовский областной фонд содействия капитальному ремонту"</t>
  </si>
  <si>
    <t>Сопровождение программного обеспечения "Информационная база ЖКХ"</t>
  </si>
  <si>
    <t>Инвентаризация жилищного фонда города</t>
  </si>
  <si>
    <t>Директор МКУ "УГХ" Сикач Л.В. , директор МКУ г. Новошахтинска "УКС" Карасев А.К.</t>
  </si>
  <si>
    <t>Администрация города</t>
  </si>
  <si>
    <t>директор МБУ "ССВПД" -  Бабич В.П. (далее - Бабич В.П.)</t>
  </si>
  <si>
    <t>Бабич В.П.</t>
  </si>
  <si>
    <t>МКУ "УГХ"</t>
  </si>
  <si>
    <t>МБУ "ССВПД"</t>
  </si>
  <si>
    <t xml:space="preserve">МКУ г. Новошахтинска "УКС" </t>
  </si>
  <si>
    <t>тыс. руб.</t>
  </si>
  <si>
    <t>об исполнении плана реализации  муниципальной программы города Новошахтинска «Обеспечение качественными жилищно-коммунальными услугами»                                       за 1 полугодие 2017 года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</si>
</sst>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
    <numFmt numFmtId="174" formatCode="_-* #,##0.000_р_._-;\-* #,##0.000_р_._-;_-* &quot;-&quot;??_р_._-;_-@_-"/>
    <numFmt numFmtId="175" formatCode="_-* #,##0.0000_р_._-;\-* #,##0.0000_р_._-;_-* &quot;-&quot;??_р_._-;_-@_-"/>
    <numFmt numFmtId="176" formatCode="_-* #,##0.00000_р_._-;\-* #,##0.00000_р_._-;_-* &quot;-&quot;??_р_._-;_-@_-"/>
    <numFmt numFmtId="177" formatCode="_-* #,##0.000000_р_._-;\-* #,##0.000000_р_._-;_-* &quot;-&quot;??_р_._-;_-@_-"/>
    <numFmt numFmtId="178" formatCode="_-* #,##0.0000000_р_._-;\-* #,##0.0000000_р_._-;_-* &quot;-&quot;??_р_._-;_-@_-"/>
    <numFmt numFmtId="179" formatCode="_-* #,##0.0_р_._-;\-* #,##0.0_р_._-;_-* &quot;-&quot;??_р_._-;_-@_-"/>
    <numFmt numFmtId="180" formatCode="#,##0.0_ ;\-#,##0.0\ "/>
    <numFmt numFmtId="181" formatCode="#,##0.00_ ;\-#,##0.00\ "/>
    <numFmt numFmtId="182" formatCode="#,##0_ ;\-#,##0\ "/>
    <numFmt numFmtId="183" formatCode="#,##0.000"/>
  </numFmts>
  <fonts count="46">
    <font>
      <sz val="11"/>
      <color theme="1"/>
      <name val="Calibri"/>
      <family val="2"/>
    </font>
    <font>
      <sz val="11"/>
      <color indexed="8"/>
      <name val="Calibri"/>
      <family val="2"/>
    </font>
    <font>
      <sz val="12"/>
      <name val="Arial"/>
      <family val="2"/>
    </font>
    <font>
      <sz val="12"/>
      <color indexed="8"/>
      <name val="Arial"/>
      <family val="2"/>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Arial"/>
      <family val="2"/>
    </font>
    <font>
      <sz val="10"/>
      <color indexed="8"/>
      <name val="Arial"/>
      <family val="2"/>
    </font>
    <font>
      <sz val="11"/>
      <color indexed="8"/>
      <name val="Arial"/>
      <family val="2"/>
    </font>
    <font>
      <sz val="8"/>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4"/>
      <color theme="1"/>
      <name val="Arial"/>
      <family val="2"/>
    </font>
    <font>
      <sz val="10"/>
      <color theme="1"/>
      <name val="Arial"/>
      <family val="2"/>
    </font>
    <font>
      <sz val="8"/>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1">
    <xf numFmtId="0" fontId="0" fillId="0" borderId="0" xfId="0" applyFont="1" applyAlignment="1">
      <alignment/>
    </xf>
    <xf numFmtId="0" fontId="41" fillId="0" borderId="0" xfId="0" applyFont="1" applyAlignment="1">
      <alignment vertical="top" wrapText="1"/>
    </xf>
    <xf numFmtId="0" fontId="41" fillId="33" borderId="10" xfId="0" applyFont="1" applyFill="1" applyBorder="1" applyAlignment="1">
      <alignment horizontal="center" vertical="top" wrapText="1"/>
    </xf>
    <xf numFmtId="0" fontId="41" fillId="33" borderId="10" xfId="0" applyFont="1" applyFill="1" applyBorder="1" applyAlignment="1">
      <alignment vertical="top" wrapText="1"/>
    </xf>
    <xf numFmtId="0" fontId="2" fillId="33" borderId="10" xfId="0" applyFont="1" applyFill="1" applyBorder="1" applyAlignment="1">
      <alignment vertical="top" wrapText="1"/>
    </xf>
    <xf numFmtId="172" fontId="41" fillId="33" borderId="10" xfId="0" applyNumberFormat="1" applyFont="1" applyFill="1" applyBorder="1" applyAlignment="1">
      <alignment horizontal="center" vertical="top" wrapText="1"/>
    </xf>
    <xf numFmtId="0" fontId="41" fillId="33" borderId="10" xfId="0" applyFont="1" applyFill="1" applyBorder="1" applyAlignment="1">
      <alignment horizontal="left" vertical="top" wrapText="1"/>
    </xf>
    <xf numFmtId="0" fontId="41" fillId="0" borderId="10" xfId="0" applyFont="1" applyBorder="1" applyAlignment="1">
      <alignment vertical="top" wrapText="1"/>
    </xf>
    <xf numFmtId="172" fontId="41" fillId="0" borderId="10" xfId="0" applyNumberFormat="1" applyFont="1" applyBorder="1" applyAlignment="1">
      <alignment horizontal="center" vertical="top" wrapText="1"/>
    </xf>
    <xf numFmtId="0" fontId="41" fillId="0" borderId="10" xfId="0" applyFont="1" applyBorder="1" applyAlignment="1">
      <alignment horizontal="left" vertical="top" wrapText="1"/>
    </xf>
    <xf numFmtId="0" fontId="2" fillId="0" borderId="10" xfId="0" applyFont="1" applyBorder="1" applyAlignment="1">
      <alignment horizontal="left" vertical="top" wrapText="1"/>
    </xf>
    <xf numFmtId="0" fontId="41" fillId="0" borderId="0" xfId="0" applyNumberFormat="1" applyFont="1" applyAlignment="1">
      <alignment horizontal="left" vertical="top" wrapText="1"/>
    </xf>
    <xf numFmtId="0" fontId="41" fillId="0" borderId="10" xfId="0" applyFont="1" applyFill="1" applyBorder="1" applyAlignment="1">
      <alignment horizontal="center" vertical="top" wrapText="1"/>
    </xf>
    <xf numFmtId="0" fontId="41" fillId="0" borderId="10" xfId="0" applyFont="1" applyFill="1" applyBorder="1" applyAlignment="1">
      <alignment vertical="top" wrapText="1"/>
    </xf>
    <xf numFmtId="172" fontId="2" fillId="0" borderId="10" xfId="0" applyNumberFormat="1" applyFont="1" applyFill="1" applyBorder="1" applyAlignment="1">
      <alignment horizontal="center" vertical="top" wrapText="1"/>
    </xf>
    <xf numFmtId="0" fontId="41" fillId="0" borderId="0" xfId="0" applyFont="1" applyFill="1" applyAlignment="1">
      <alignment vertical="top" wrapText="1"/>
    </xf>
    <xf numFmtId="0" fontId="2" fillId="0" borderId="10" xfId="0" applyFont="1" applyFill="1" applyBorder="1" applyAlignment="1">
      <alignment vertical="top" wrapText="1"/>
    </xf>
    <xf numFmtId="0" fontId="41" fillId="0" borderId="10" xfId="0" applyFont="1" applyFill="1" applyBorder="1" applyAlignment="1">
      <alignment horizontal="left" vertical="top" wrapText="1"/>
    </xf>
    <xf numFmtId="172" fontId="41" fillId="0" borderId="10" xfId="0" applyNumberFormat="1" applyFont="1" applyFill="1" applyBorder="1" applyAlignment="1">
      <alignment horizontal="center" vertical="top" wrapText="1"/>
    </xf>
    <xf numFmtId="0" fontId="41" fillId="0" borderId="10" xfId="0" applyFont="1" applyBorder="1" applyAlignment="1">
      <alignment horizontal="justify" vertical="top"/>
    </xf>
    <xf numFmtId="0" fontId="3" fillId="0" borderId="10" xfId="0" applyFont="1" applyBorder="1" applyAlignment="1">
      <alignment horizontal="left" vertical="top" wrapText="1"/>
    </xf>
    <xf numFmtId="0" fontId="2" fillId="0" borderId="10" xfId="0" applyFont="1" applyBorder="1" applyAlignment="1">
      <alignment vertical="top" wrapText="1"/>
    </xf>
    <xf numFmtId="0" fontId="2" fillId="0" borderId="10" xfId="0" applyFont="1" applyFill="1" applyBorder="1" applyAlignment="1">
      <alignment horizontal="left" vertical="top" wrapText="1"/>
    </xf>
    <xf numFmtId="0" fontId="41" fillId="0" borderId="0" xfId="0" applyFont="1" applyBorder="1" applyAlignment="1">
      <alignment horizontal="center" vertical="top" wrapText="1"/>
    </xf>
    <xf numFmtId="0" fontId="41" fillId="0" borderId="0" xfId="0" applyFont="1" applyBorder="1" applyAlignment="1">
      <alignment vertical="top" wrapText="1"/>
    </xf>
    <xf numFmtId="0" fontId="41" fillId="0" borderId="10" xfId="0" applyFont="1" applyBorder="1" applyAlignment="1">
      <alignment horizontal="center" vertical="top" wrapText="1"/>
    </xf>
    <xf numFmtId="0" fontId="41" fillId="0" borderId="0" xfId="0" applyFont="1" applyAlignment="1">
      <alignment horizontal="left" vertical="top" wrapText="1"/>
    </xf>
    <xf numFmtId="0" fontId="2" fillId="0" borderId="10" xfId="0" applyNumberFormat="1" applyFont="1" applyFill="1" applyBorder="1" applyAlignment="1">
      <alignment horizontal="left" vertical="top" wrapText="1"/>
    </xf>
    <xf numFmtId="0" fontId="41" fillId="0" borderId="10" xfId="0" applyFont="1" applyBorder="1" applyAlignment="1">
      <alignment horizontal="center" vertical="top" wrapText="1"/>
    </xf>
    <xf numFmtId="0" fontId="42" fillId="0" borderId="0" xfId="0" applyFont="1" applyAlignment="1">
      <alignment horizontal="left" vertical="top" wrapText="1"/>
    </xf>
    <xf numFmtId="0" fontId="2" fillId="0" borderId="10" xfId="0" applyFont="1" applyFill="1" applyBorder="1" applyAlignment="1">
      <alignment horizontal="center" vertical="top" wrapText="1"/>
    </xf>
    <xf numFmtId="0" fontId="2" fillId="0" borderId="0" xfId="0" applyFont="1" applyFill="1" applyAlignment="1">
      <alignment vertical="top" wrapText="1"/>
    </xf>
    <xf numFmtId="0" fontId="41" fillId="0" borderId="10" xfId="0" applyFont="1" applyBorder="1" applyAlignment="1">
      <alignment horizontal="center" vertical="top" wrapText="1"/>
    </xf>
    <xf numFmtId="0" fontId="41" fillId="0" borderId="0" xfId="0" applyFont="1" applyAlignment="1">
      <alignment horizontal="left" vertical="top" wrapText="1"/>
    </xf>
    <xf numFmtId="172" fontId="2" fillId="33" borderId="10" xfId="0" applyNumberFormat="1" applyFont="1" applyFill="1" applyBorder="1" applyAlignment="1">
      <alignment horizontal="center" vertical="top" wrapText="1"/>
    </xf>
    <xf numFmtId="14" fontId="2" fillId="0" borderId="10" xfId="0" applyNumberFormat="1" applyFont="1" applyBorder="1" applyAlignment="1">
      <alignment vertical="top" wrapText="1"/>
    </xf>
    <xf numFmtId="0" fontId="43" fillId="0" borderId="10" xfId="0" applyFont="1" applyBorder="1" applyAlignment="1">
      <alignment horizontal="center" vertical="top" wrapText="1"/>
    </xf>
    <xf numFmtId="0" fontId="43" fillId="0" borderId="0" xfId="0" applyFont="1" applyAlignment="1">
      <alignment horizontal="center" vertical="top" wrapText="1"/>
    </xf>
    <xf numFmtId="172" fontId="2" fillId="0" borderId="10" xfId="0" applyNumberFormat="1" applyFont="1" applyBorder="1" applyAlignment="1">
      <alignment horizontal="center" vertical="top" wrapText="1"/>
    </xf>
    <xf numFmtId="172" fontId="4" fillId="0" borderId="10" xfId="0" applyNumberFormat="1" applyFont="1" applyBorder="1" applyAlignment="1">
      <alignment horizontal="center" vertical="top" wrapText="1"/>
    </xf>
    <xf numFmtId="172" fontId="44" fillId="0" borderId="10" xfId="0" applyNumberFormat="1" applyFont="1" applyBorder="1" applyAlignment="1">
      <alignment horizontal="center" vertical="top" wrapText="1"/>
    </xf>
    <xf numFmtId="172" fontId="2" fillId="0" borderId="10" xfId="58" applyNumberFormat="1" applyFont="1" applyFill="1" applyBorder="1" applyAlignment="1">
      <alignment horizontal="center" vertical="top"/>
    </xf>
    <xf numFmtId="172" fontId="2" fillId="0" borderId="10" xfId="58" applyNumberFormat="1" applyFont="1" applyFill="1" applyBorder="1" applyAlignment="1">
      <alignment horizontal="center" vertical="top" wrapText="1"/>
    </xf>
    <xf numFmtId="172" fontId="41" fillId="0" borderId="10" xfId="0" applyNumberFormat="1" applyFont="1" applyBorder="1" applyAlignment="1">
      <alignment horizontal="center" wrapText="1"/>
    </xf>
    <xf numFmtId="172" fontId="41" fillId="0" borderId="0" xfId="0" applyNumberFormat="1" applyFont="1" applyBorder="1" applyAlignment="1">
      <alignment horizontal="center" wrapText="1"/>
    </xf>
    <xf numFmtId="0" fontId="41" fillId="0" borderId="11" xfId="0" applyFont="1" applyBorder="1" applyAlignment="1">
      <alignment horizontal="center" vertical="top" wrapText="1"/>
    </xf>
    <xf numFmtId="0" fontId="41" fillId="0" borderId="12" xfId="0" applyFont="1" applyBorder="1" applyAlignment="1">
      <alignment horizontal="center" vertical="top" wrapText="1"/>
    </xf>
    <xf numFmtId="0" fontId="41" fillId="0" borderId="10" xfId="0" applyFont="1" applyBorder="1" applyAlignment="1">
      <alignment horizontal="center" vertical="top" wrapText="1"/>
    </xf>
    <xf numFmtId="0" fontId="45" fillId="0" borderId="10" xfId="0" applyFont="1" applyBorder="1" applyAlignment="1">
      <alignment horizontal="center" vertical="top" wrapText="1"/>
    </xf>
    <xf numFmtId="0" fontId="41" fillId="0" borderId="13" xfId="0" applyFont="1" applyBorder="1" applyAlignment="1">
      <alignment horizontal="center" vertical="top" wrapText="1"/>
    </xf>
    <xf numFmtId="0" fontId="42"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tabSelected="1" view="pageBreakPreview" zoomScale="80" zoomScaleNormal="77" zoomScaleSheetLayoutView="80" zoomScalePageLayoutView="0" workbookViewId="0" topLeftCell="A1">
      <pane ySplit="5" topLeftCell="A40" activePane="bottomLeft" state="frozen"/>
      <selection pane="topLeft" activeCell="A1" sqref="A1"/>
      <selection pane="bottomLeft" activeCell="C42" sqref="C42"/>
    </sheetView>
  </sheetViews>
  <sheetFormatPr defaultColWidth="9.140625" defaultRowHeight="15"/>
  <cols>
    <col min="1" max="1" width="8.00390625" style="1" customWidth="1"/>
    <col min="2" max="2" width="30.8515625" style="1" customWidth="1"/>
    <col min="3" max="3" width="18.421875" style="1" customWidth="1"/>
    <col min="4" max="4" width="24.00390625" style="1" customWidth="1"/>
    <col min="5" max="5" width="30.421875" style="1" customWidth="1"/>
    <col min="6" max="6" width="15.28125" style="1" customWidth="1"/>
    <col min="7" max="7" width="15.140625" style="1" customWidth="1"/>
    <col min="8" max="8" width="12.421875" style="1" customWidth="1"/>
    <col min="9" max="9" width="15.421875" style="1" hidden="1" customWidth="1"/>
    <col min="10" max="10" width="10.28125" style="1" hidden="1" customWidth="1"/>
    <col min="11" max="11" width="12.7109375" style="1" hidden="1" customWidth="1"/>
    <col min="12" max="12" width="12.00390625" style="1" hidden="1" customWidth="1"/>
    <col min="13" max="13" width="11.8515625" style="1" customWidth="1"/>
    <col min="14" max="14" width="10.421875" style="1" customWidth="1"/>
    <col min="15" max="15" width="13.57421875" style="1" customWidth="1"/>
    <col min="16" max="16" width="15.00390625" style="1" customWidth="1"/>
    <col min="17" max="16384" width="9.140625" style="1" customWidth="1"/>
  </cols>
  <sheetData>
    <row r="1" spans="1:16" ht="24" customHeight="1">
      <c r="A1" s="50" t="s">
        <v>89</v>
      </c>
      <c r="B1" s="50"/>
      <c r="C1" s="50"/>
      <c r="D1" s="50"/>
      <c r="E1" s="50"/>
      <c r="F1" s="50"/>
      <c r="G1" s="50"/>
      <c r="H1" s="50"/>
      <c r="I1" s="50"/>
      <c r="J1" s="50"/>
      <c r="K1" s="50"/>
      <c r="L1" s="50"/>
      <c r="M1" s="50"/>
      <c r="N1" s="50"/>
      <c r="O1" s="50"/>
      <c r="P1" s="50"/>
    </row>
    <row r="2" spans="1:16" ht="36" customHeight="1">
      <c r="A2" s="50" t="s">
        <v>115</v>
      </c>
      <c r="B2" s="50"/>
      <c r="C2" s="50"/>
      <c r="D2" s="50"/>
      <c r="E2" s="50"/>
      <c r="F2" s="50"/>
      <c r="G2" s="50"/>
      <c r="H2" s="50"/>
      <c r="I2" s="50"/>
      <c r="J2" s="50"/>
      <c r="K2" s="50"/>
      <c r="L2" s="50"/>
      <c r="M2" s="50"/>
      <c r="N2" s="50"/>
      <c r="O2" s="50"/>
      <c r="P2" s="50"/>
    </row>
    <row r="3" spans="15:16" ht="19.5" customHeight="1">
      <c r="O3" s="49" t="s">
        <v>114</v>
      </c>
      <c r="P3" s="49"/>
    </row>
    <row r="4" spans="1:16" ht="15" customHeight="1">
      <c r="A4" s="45" t="s">
        <v>0</v>
      </c>
      <c r="B4" s="45" t="s">
        <v>90</v>
      </c>
      <c r="C4" s="45" t="s">
        <v>91</v>
      </c>
      <c r="D4" s="45" t="s">
        <v>1</v>
      </c>
      <c r="E4" s="45" t="s">
        <v>92</v>
      </c>
      <c r="F4" s="45" t="s">
        <v>93</v>
      </c>
      <c r="G4" s="45" t="s">
        <v>94</v>
      </c>
      <c r="H4" s="47" t="s">
        <v>98</v>
      </c>
      <c r="I4" s="47"/>
      <c r="J4" s="47"/>
      <c r="K4" s="47"/>
      <c r="L4" s="47"/>
      <c r="M4" s="47"/>
      <c r="N4" s="47"/>
      <c r="O4" s="48" t="s">
        <v>99</v>
      </c>
      <c r="P4" s="47" t="s">
        <v>100</v>
      </c>
    </row>
    <row r="5" spans="1:16" ht="90.75" customHeight="1">
      <c r="A5" s="46"/>
      <c r="B5" s="46"/>
      <c r="C5" s="46"/>
      <c r="D5" s="46"/>
      <c r="E5" s="46"/>
      <c r="F5" s="46"/>
      <c r="G5" s="46"/>
      <c r="H5" s="36" t="s">
        <v>95</v>
      </c>
      <c r="I5" s="36" t="s">
        <v>2</v>
      </c>
      <c r="J5" s="36" t="s">
        <v>3</v>
      </c>
      <c r="K5" s="36" t="s">
        <v>4</v>
      </c>
      <c r="L5" s="36" t="s">
        <v>5</v>
      </c>
      <c r="M5" s="36" t="s">
        <v>96</v>
      </c>
      <c r="N5" s="36" t="s">
        <v>97</v>
      </c>
      <c r="O5" s="48"/>
      <c r="P5" s="47"/>
    </row>
    <row r="6" spans="1:16" s="37" customFormat="1" ht="12.75">
      <c r="A6" s="36">
        <v>1</v>
      </c>
      <c r="B6" s="36">
        <v>2</v>
      </c>
      <c r="C6" s="36">
        <v>3</v>
      </c>
      <c r="D6" s="36">
        <v>4</v>
      </c>
      <c r="E6" s="36">
        <v>5</v>
      </c>
      <c r="F6" s="36">
        <v>6</v>
      </c>
      <c r="G6" s="36">
        <v>7</v>
      </c>
      <c r="H6" s="36">
        <v>8</v>
      </c>
      <c r="I6" s="36">
        <v>8</v>
      </c>
      <c r="J6" s="36">
        <v>9</v>
      </c>
      <c r="K6" s="36">
        <v>10</v>
      </c>
      <c r="L6" s="36">
        <v>11</v>
      </c>
      <c r="M6" s="36">
        <v>9</v>
      </c>
      <c r="N6" s="36">
        <v>10</v>
      </c>
      <c r="O6" s="36">
        <v>11</v>
      </c>
      <c r="P6" s="36">
        <v>12</v>
      </c>
    </row>
    <row r="7" spans="1:16" ht="33" customHeight="1">
      <c r="A7" s="2" t="s">
        <v>6</v>
      </c>
      <c r="B7" s="9" t="s">
        <v>41</v>
      </c>
      <c r="C7" s="13"/>
      <c r="D7" s="25"/>
      <c r="E7" s="25"/>
      <c r="F7" s="25"/>
      <c r="G7" s="32"/>
      <c r="H7" s="8">
        <f>H8</f>
        <v>1350</v>
      </c>
      <c r="I7" s="8">
        <f>I8</f>
        <v>0</v>
      </c>
      <c r="J7" s="8">
        <f>J8</f>
        <v>0</v>
      </c>
      <c r="K7" s="8">
        <f>K8</f>
        <v>1050</v>
      </c>
      <c r="L7" s="8">
        <f>L8</f>
        <v>0</v>
      </c>
      <c r="M7" s="8">
        <v>1350</v>
      </c>
      <c r="N7" s="8">
        <f>N8</f>
        <v>582.7</v>
      </c>
      <c r="O7" s="8">
        <f>O8</f>
        <v>1249.5</v>
      </c>
      <c r="P7" s="8"/>
    </row>
    <row r="8" spans="1:16" ht="34.5" customHeight="1">
      <c r="A8" s="2" t="s">
        <v>7</v>
      </c>
      <c r="B8" s="9" t="s">
        <v>42</v>
      </c>
      <c r="C8" s="13"/>
      <c r="D8" s="21"/>
      <c r="E8" s="21"/>
      <c r="F8" s="21"/>
      <c r="G8" s="21"/>
      <c r="H8" s="8">
        <v>1350</v>
      </c>
      <c r="I8" s="8">
        <f>I9+I12+I13+I15</f>
        <v>0</v>
      </c>
      <c r="J8" s="8">
        <f>J9+J12+J13+J15</f>
        <v>0</v>
      </c>
      <c r="K8" s="8">
        <f>K9+K12+K13+K15</f>
        <v>1050</v>
      </c>
      <c r="L8" s="8">
        <f>L9+L12+L13+L15</f>
        <v>0</v>
      </c>
      <c r="M8" s="8">
        <v>1350</v>
      </c>
      <c r="N8" s="8">
        <f>N12+N14</f>
        <v>582.7</v>
      </c>
      <c r="O8" s="8">
        <f>O12+O14</f>
        <v>1249.5</v>
      </c>
      <c r="P8" s="8"/>
    </row>
    <row r="9" spans="1:16" ht="70.5" customHeight="1" hidden="1">
      <c r="A9" s="2" t="s">
        <v>43</v>
      </c>
      <c r="B9" s="9" t="s">
        <v>44</v>
      </c>
      <c r="C9" s="13" t="s">
        <v>101</v>
      </c>
      <c r="D9" s="22" t="s">
        <v>66</v>
      </c>
      <c r="E9" s="10" t="s">
        <v>52</v>
      </c>
      <c r="F9" s="21" t="s">
        <v>51</v>
      </c>
      <c r="G9" s="21"/>
      <c r="H9" s="38">
        <f>H11</f>
        <v>0</v>
      </c>
      <c r="I9" s="38">
        <f>I11</f>
        <v>0</v>
      </c>
      <c r="J9" s="38">
        <f>J11</f>
        <v>0</v>
      </c>
      <c r="K9" s="38">
        <f>K11</f>
        <v>0</v>
      </c>
      <c r="L9" s="38">
        <f>L11</f>
        <v>0</v>
      </c>
      <c r="M9" s="8"/>
      <c r="N9" s="8"/>
      <c r="O9" s="8"/>
      <c r="P9" s="8"/>
    </row>
    <row r="10" spans="1:16" ht="19.5" customHeight="1" hidden="1">
      <c r="A10" s="2"/>
      <c r="B10" s="9" t="s">
        <v>64</v>
      </c>
      <c r="C10" s="13" t="s">
        <v>101</v>
      </c>
      <c r="D10" s="22"/>
      <c r="E10" s="10"/>
      <c r="F10" s="21"/>
      <c r="G10" s="21"/>
      <c r="H10" s="39"/>
      <c r="I10" s="40"/>
      <c r="J10" s="40"/>
      <c r="K10" s="40"/>
      <c r="L10" s="40"/>
      <c r="M10" s="8"/>
      <c r="N10" s="8"/>
      <c r="O10" s="8"/>
      <c r="P10" s="8"/>
    </row>
    <row r="11" spans="1:16" ht="70.5" customHeight="1" hidden="1">
      <c r="A11" s="2" t="s">
        <v>65</v>
      </c>
      <c r="B11" s="9" t="s">
        <v>44</v>
      </c>
      <c r="C11" s="13" t="s">
        <v>101</v>
      </c>
      <c r="D11" s="22" t="s">
        <v>66</v>
      </c>
      <c r="E11" s="10" t="s">
        <v>68</v>
      </c>
      <c r="F11" s="21" t="s">
        <v>51</v>
      </c>
      <c r="G11" s="21"/>
      <c r="H11" s="38">
        <v>0</v>
      </c>
      <c r="I11" s="38">
        <v>0</v>
      </c>
      <c r="J11" s="38">
        <v>0</v>
      </c>
      <c r="K11" s="38">
        <v>0</v>
      </c>
      <c r="L11" s="38">
        <v>0</v>
      </c>
      <c r="M11" s="8"/>
      <c r="N11" s="8"/>
      <c r="O11" s="8"/>
      <c r="P11" s="8"/>
    </row>
    <row r="12" spans="1:16" ht="93" customHeight="1">
      <c r="A12" s="2" t="s">
        <v>43</v>
      </c>
      <c r="B12" s="27" t="s">
        <v>69</v>
      </c>
      <c r="C12" s="13" t="s">
        <v>101</v>
      </c>
      <c r="D12" s="22" t="s">
        <v>103</v>
      </c>
      <c r="E12" s="10" t="s">
        <v>104</v>
      </c>
      <c r="F12" s="35">
        <v>42736</v>
      </c>
      <c r="G12" s="35">
        <v>43100</v>
      </c>
      <c r="H12" s="38">
        <v>1050</v>
      </c>
      <c r="I12" s="41">
        <v>0</v>
      </c>
      <c r="J12" s="38">
        <v>0</v>
      </c>
      <c r="K12" s="42">
        <v>1050</v>
      </c>
      <c r="L12" s="41">
        <v>0</v>
      </c>
      <c r="M12" s="8">
        <v>1050</v>
      </c>
      <c r="N12" s="8">
        <v>383.2</v>
      </c>
      <c r="O12" s="8">
        <v>1050</v>
      </c>
      <c r="P12" s="8"/>
    </row>
    <row r="13" spans="1:16" ht="90.75" customHeight="1" hidden="1">
      <c r="A13" s="2" t="s">
        <v>45</v>
      </c>
      <c r="B13" s="9" t="s">
        <v>46</v>
      </c>
      <c r="C13" s="13" t="s">
        <v>102</v>
      </c>
      <c r="D13" s="10" t="s">
        <v>55</v>
      </c>
      <c r="E13" s="10" t="s">
        <v>70</v>
      </c>
      <c r="F13" s="21" t="s">
        <v>51</v>
      </c>
      <c r="G13" s="21"/>
      <c r="H13" s="8">
        <v>0</v>
      </c>
      <c r="I13" s="8">
        <v>0</v>
      </c>
      <c r="J13" s="8">
        <v>0</v>
      </c>
      <c r="K13" s="8">
        <v>0</v>
      </c>
      <c r="L13" s="8">
        <v>0</v>
      </c>
      <c r="M13" s="8"/>
      <c r="N13" s="8"/>
      <c r="O13" s="8"/>
      <c r="P13" s="8"/>
    </row>
    <row r="14" spans="1:16" ht="47.25" customHeight="1">
      <c r="A14" s="2" t="s">
        <v>45</v>
      </c>
      <c r="B14" s="9" t="s">
        <v>105</v>
      </c>
      <c r="C14" s="13" t="s">
        <v>102</v>
      </c>
      <c r="D14" s="10" t="s">
        <v>106</v>
      </c>
      <c r="E14" s="10" t="s">
        <v>106</v>
      </c>
      <c r="F14" s="35">
        <v>42736</v>
      </c>
      <c r="G14" s="35">
        <v>43100</v>
      </c>
      <c r="H14" s="8">
        <v>300</v>
      </c>
      <c r="I14" s="8"/>
      <c r="J14" s="8"/>
      <c r="K14" s="8"/>
      <c r="L14" s="8"/>
      <c r="M14" s="8">
        <v>300</v>
      </c>
      <c r="N14" s="8">
        <v>199.5</v>
      </c>
      <c r="O14" s="8">
        <v>199.5</v>
      </c>
      <c r="P14" s="8"/>
    </row>
    <row r="15" spans="1:16" ht="107.25" customHeight="1">
      <c r="A15" s="2" t="s">
        <v>8</v>
      </c>
      <c r="B15" s="9" t="s">
        <v>54</v>
      </c>
      <c r="C15" s="13"/>
      <c r="D15" s="22"/>
      <c r="E15" s="22"/>
      <c r="F15" s="21"/>
      <c r="G15" s="21"/>
      <c r="H15" s="8">
        <f>SUM(H16:H17)</f>
        <v>0</v>
      </c>
      <c r="I15" s="8">
        <f aca="true" t="shared" si="0" ref="I15:O15">SUM(I16:I17)</f>
        <v>0</v>
      </c>
      <c r="J15" s="8">
        <f t="shared" si="0"/>
        <v>0</v>
      </c>
      <c r="K15" s="8">
        <f t="shared" si="0"/>
        <v>0</v>
      </c>
      <c r="L15" s="8">
        <f t="shared" si="0"/>
        <v>0</v>
      </c>
      <c r="M15" s="8">
        <f t="shared" si="0"/>
        <v>0</v>
      </c>
      <c r="N15" s="8">
        <f t="shared" si="0"/>
        <v>0</v>
      </c>
      <c r="O15" s="8">
        <f t="shared" si="0"/>
        <v>0</v>
      </c>
      <c r="P15" s="8"/>
    </row>
    <row r="16" spans="1:16" ht="136.5" customHeight="1">
      <c r="A16" s="2" t="s">
        <v>47</v>
      </c>
      <c r="B16" s="9" t="s">
        <v>48</v>
      </c>
      <c r="C16" s="13" t="s">
        <v>102</v>
      </c>
      <c r="D16" s="22" t="s">
        <v>56</v>
      </c>
      <c r="E16" s="10" t="s">
        <v>53</v>
      </c>
      <c r="F16" s="35">
        <v>42736</v>
      </c>
      <c r="G16" s="35">
        <v>43100</v>
      </c>
      <c r="H16" s="8">
        <v>0</v>
      </c>
      <c r="I16" s="8">
        <v>0</v>
      </c>
      <c r="J16" s="8">
        <v>0</v>
      </c>
      <c r="K16" s="8">
        <v>0</v>
      </c>
      <c r="L16" s="8">
        <v>0</v>
      </c>
      <c r="M16" s="8">
        <v>0</v>
      </c>
      <c r="N16" s="8">
        <v>0</v>
      </c>
      <c r="O16" s="8">
        <v>0</v>
      </c>
      <c r="P16" s="8"/>
    </row>
    <row r="17" spans="1:16" ht="182.25" customHeight="1">
      <c r="A17" s="2" t="s">
        <v>49</v>
      </c>
      <c r="B17" s="9" t="s">
        <v>50</v>
      </c>
      <c r="C17" s="13" t="s">
        <v>102</v>
      </c>
      <c r="D17" s="17" t="s">
        <v>62</v>
      </c>
      <c r="E17" s="10" t="s">
        <v>53</v>
      </c>
      <c r="F17" s="35">
        <v>42736</v>
      </c>
      <c r="G17" s="35">
        <v>43100</v>
      </c>
      <c r="H17" s="8">
        <v>0</v>
      </c>
      <c r="I17" s="8">
        <v>0</v>
      </c>
      <c r="J17" s="8">
        <v>0</v>
      </c>
      <c r="K17" s="8">
        <v>0</v>
      </c>
      <c r="L17" s="8">
        <v>0</v>
      </c>
      <c r="M17" s="8">
        <v>0</v>
      </c>
      <c r="N17" s="8">
        <v>0</v>
      </c>
      <c r="O17" s="8">
        <v>0</v>
      </c>
      <c r="P17" s="8"/>
    </row>
    <row r="18" spans="1:16" ht="24" customHeight="1">
      <c r="A18" s="2" t="s">
        <v>10</v>
      </c>
      <c r="B18" s="3" t="s">
        <v>25</v>
      </c>
      <c r="C18" s="13"/>
      <c r="D18" s="3"/>
      <c r="E18" s="19"/>
      <c r="F18" s="3"/>
      <c r="G18" s="3"/>
      <c r="H18" s="18">
        <f>H19</f>
        <v>29231.8</v>
      </c>
      <c r="I18" s="18">
        <f aca="true" t="shared" si="1" ref="I18:N18">I19</f>
        <v>29231.8</v>
      </c>
      <c r="J18" s="18">
        <f t="shared" si="1"/>
        <v>29231.8</v>
      </c>
      <c r="K18" s="18">
        <f t="shared" si="1"/>
        <v>29231.8</v>
      </c>
      <c r="L18" s="18">
        <f t="shared" si="1"/>
        <v>29231.8</v>
      </c>
      <c r="M18" s="18">
        <f t="shared" si="1"/>
        <v>29231.8</v>
      </c>
      <c r="N18" s="18">
        <f t="shared" si="1"/>
        <v>9394.9</v>
      </c>
      <c r="O18" s="8">
        <f>M18</f>
        <v>29231.8</v>
      </c>
      <c r="P18" s="8"/>
    </row>
    <row r="19" spans="1:16" ht="47.25" customHeight="1">
      <c r="A19" s="2" t="s">
        <v>11</v>
      </c>
      <c r="B19" s="6" t="s">
        <v>26</v>
      </c>
      <c r="C19" s="13"/>
      <c r="D19" s="3"/>
      <c r="E19" s="19"/>
      <c r="F19" s="3"/>
      <c r="G19" s="3"/>
      <c r="H19" s="18">
        <f>H20+H21</f>
        <v>29231.8</v>
      </c>
      <c r="I19" s="18">
        <f aca="true" t="shared" si="2" ref="I19:N19">I20+I21</f>
        <v>29231.8</v>
      </c>
      <c r="J19" s="18">
        <f t="shared" si="2"/>
        <v>29231.8</v>
      </c>
      <c r="K19" s="18">
        <f t="shared" si="2"/>
        <v>29231.8</v>
      </c>
      <c r="L19" s="18">
        <f t="shared" si="2"/>
        <v>29231.8</v>
      </c>
      <c r="M19" s="18">
        <f t="shared" si="2"/>
        <v>29231.8</v>
      </c>
      <c r="N19" s="18">
        <f t="shared" si="2"/>
        <v>9394.9</v>
      </c>
      <c r="O19" s="8">
        <f>M19</f>
        <v>29231.8</v>
      </c>
      <c r="P19" s="8"/>
    </row>
    <row r="20" spans="1:16" ht="77.25" customHeight="1">
      <c r="A20" s="2" t="s">
        <v>12</v>
      </c>
      <c r="B20" s="3" t="s">
        <v>27</v>
      </c>
      <c r="C20" s="13" t="s">
        <v>102</v>
      </c>
      <c r="D20" s="3" t="s">
        <v>57</v>
      </c>
      <c r="E20" s="19" t="s">
        <v>28</v>
      </c>
      <c r="F20" s="35">
        <v>42736</v>
      </c>
      <c r="G20" s="35">
        <v>43100</v>
      </c>
      <c r="H20" s="5">
        <v>19191.8</v>
      </c>
      <c r="I20" s="5">
        <v>19191.8</v>
      </c>
      <c r="J20" s="5">
        <v>19191.8</v>
      </c>
      <c r="K20" s="5">
        <v>19191.8</v>
      </c>
      <c r="L20" s="5">
        <v>19191.8</v>
      </c>
      <c r="M20" s="5">
        <v>19191.8</v>
      </c>
      <c r="N20" s="8">
        <v>7886.8</v>
      </c>
      <c r="O20" s="8">
        <v>19191.8</v>
      </c>
      <c r="P20" s="8"/>
    </row>
    <row r="21" spans="1:16" ht="138" customHeight="1">
      <c r="A21" s="2" t="s">
        <v>13</v>
      </c>
      <c r="B21" s="3" t="s">
        <v>29</v>
      </c>
      <c r="C21" s="13" t="s">
        <v>102</v>
      </c>
      <c r="D21" s="3" t="s">
        <v>58</v>
      </c>
      <c r="E21" s="19" t="s">
        <v>30</v>
      </c>
      <c r="F21" s="35">
        <v>42736</v>
      </c>
      <c r="G21" s="35">
        <v>43100</v>
      </c>
      <c r="H21" s="5">
        <v>10040</v>
      </c>
      <c r="I21" s="5">
        <v>10040</v>
      </c>
      <c r="J21" s="5">
        <v>10040</v>
      </c>
      <c r="K21" s="5">
        <v>10040</v>
      </c>
      <c r="L21" s="5">
        <v>10040</v>
      </c>
      <c r="M21" s="5">
        <v>10040</v>
      </c>
      <c r="N21" s="8">
        <v>1508.1</v>
      </c>
      <c r="O21" s="8">
        <v>10040</v>
      </c>
      <c r="P21" s="8"/>
    </row>
    <row r="22" spans="1:16" s="15" customFormat="1" ht="78" customHeight="1">
      <c r="A22" s="12" t="s">
        <v>14</v>
      </c>
      <c r="B22" s="13" t="s">
        <v>22</v>
      </c>
      <c r="C22" s="13"/>
      <c r="D22" s="13"/>
      <c r="E22" s="13"/>
      <c r="F22" s="13"/>
      <c r="G22" s="13"/>
      <c r="H22" s="14">
        <f>H23</f>
        <v>250638.90000000002</v>
      </c>
      <c r="I22" s="14">
        <f aca="true" t="shared" si="3" ref="I22:O22">I23</f>
        <v>250638.90000000002</v>
      </c>
      <c r="J22" s="14">
        <f t="shared" si="3"/>
        <v>250638.90000000002</v>
      </c>
      <c r="K22" s="14">
        <f t="shared" si="3"/>
        <v>250638.90000000002</v>
      </c>
      <c r="L22" s="14">
        <f t="shared" si="3"/>
        <v>250638.90000000002</v>
      </c>
      <c r="M22" s="14">
        <f t="shared" si="3"/>
        <v>250638.90000000002</v>
      </c>
      <c r="N22" s="14">
        <f t="shared" si="3"/>
        <v>35225.4</v>
      </c>
      <c r="O22" s="14">
        <f t="shared" si="3"/>
        <v>244572.2</v>
      </c>
      <c r="P22" s="18"/>
    </row>
    <row r="23" spans="1:16" s="15" customFormat="1" ht="63" customHeight="1">
      <c r="A23" s="12" t="s">
        <v>15</v>
      </c>
      <c r="B23" s="16" t="s">
        <v>23</v>
      </c>
      <c r="C23" s="13"/>
      <c r="D23" s="12"/>
      <c r="E23" s="12"/>
      <c r="F23" s="12"/>
      <c r="G23" s="12"/>
      <c r="H23" s="18">
        <f>H24+H28</f>
        <v>250638.90000000002</v>
      </c>
      <c r="I23" s="18">
        <f aca="true" t="shared" si="4" ref="I23:O23">I24+I28</f>
        <v>250638.90000000002</v>
      </c>
      <c r="J23" s="18">
        <f t="shared" si="4"/>
        <v>250638.90000000002</v>
      </c>
      <c r="K23" s="18">
        <f t="shared" si="4"/>
        <v>250638.90000000002</v>
      </c>
      <c r="L23" s="18">
        <f t="shared" si="4"/>
        <v>250638.90000000002</v>
      </c>
      <c r="M23" s="18">
        <f t="shared" si="4"/>
        <v>250638.90000000002</v>
      </c>
      <c r="N23" s="18">
        <f t="shared" si="4"/>
        <v>35225.4</v>
      </c>
      <c r="O23" s="18">
        <f t="shared" si="4"/>
        <v>244572.2</v>
      </c>
      <c r="P23" s="18"/>
    </row>
    <row r="24" spans="1:16" s="15" customFormat="1" ht="158.25" customHeight="1">
      <c r="A24" s="12" t="s">
        <v>16</v>
      </c>
      <c r="B24" s="17" t="s">
        <v>24</v>
      </c>
      <c r="C24" s="13" t="s">
        <v>107</v>
      </c>
      <c r="D24" s="16" t="s">
        <v>82</v>
      </c>
      <c r="E24" s="17" t="s">
        <v>83</v>
      </c>
      <c r="F24" s="35">
        <v>42736</v>
      </c>
      <c r="G24" s="35">
        <v>43100</v>
      </c>
      <c r="H24" s="18">
        <f aca="true" t="shared" si="5" ref="H24:M24">36955.2+95+1768.5</f>
        <v>38818.7</v>
      </c>
      <c r="I24" s="18">
        <f t="shared" si="5"/>
        <v>38818.7</v>
      </c>
      <c r="J24" s="18">
        <f t="shared" si="5"/>
        <v>38818.7</v>
      </c>
      <c r="K24" s="18">
        <f t="shared" si="5"/>
        <v>38818.7</v>
      </c>
      <c r="L24" s="18">
        <f t="shared" si="5"/>
        <v>38818.7</v>
      </c>
      <c r="M24" s="18">
        <f t="shared" si="5"/>
        <v>38818.7</v>
      </c>
      <c r="N24" s="18">
        <v>33444.3</v>
      </c>
      <c r="O24" s="18">
        <v>33444.3</v>
      </c>
      <c r="P24" s="18"/>
    </row>
    <row r="25" spans="1:16" s="15" customFormat="1" ht="18.75" customHeight="1" hidden="1">
      <c r="A25" s="12"/>
      <c r="B25" s="17" t="s">
        <v>64</v>
      </c>
      <c r="C25" s="13"/>
      <c r="D25" s="16"/>
      <c r="E25" s="17"/>
      <c r="F25" s="13"/>
      <c r="G25" s="13"/>
      <c r="H25" s="18"/>
      <c r="I25" s="18"/>
      <c r="J25" s="18"/>
      <c r="K25" s="18"/>
      <c r="L25" s="18"/>
      <c r="M25" s="18"/>
      <c r="N25" s="18"/>
      <c r="O25" s="18"/>
      <c r="P25" s="18"/>
    </row>
    <row r="26" spans="1:16" s="31" customFormat="1" ht="158.25" customHeight="1" hidden="1">
      <c r="A26" s="30" t="s">
        <v>67</v>
      </c>
      <c r="B26" s="22" t="s">
        <v>88</v>
      </c>
      <c r="C26" s="16" t="s">
        <v>63</v>
      </c>
      <c r="D26" s="16" t="s">
        <v>82</v>
      </c>
      <c r="E26" s="22" t="s">
        <v>83</v>
      </c>
      <c r="F26" s="16" t="s">
        <v>9</v>
      </c>
      <c r="G26" s="16"/>
      <c r="H26" s="14">
        <f>SUM(I26:L26)</f>
        <v>95</v>
      </c>
      <c r="I26" s="14">
        <v>0</v>
      </c>
      <c r="J26" s="14">
        <v>0</v>
      </c>
      <c r="K26" s="14">
        <v>95</v>
      </c>
      <c r="L26" s="14">
        <v>0</v>
      </c>
      <c r="M26" s="14"/>
      <c r="N26" s="14"/>
      <c r="O26" s="14"/>
      <c r="P26" s="14"/>
    </row>
    <row r="27" spans="1:16" s="15" customFormat="1" ht="79.5" customHeight="1" hidden="1">
      <c r="A27" s="12" t="s">
        <v>17</v>
      </c>
      <c r="B27" s="17" t="s">
        <v>71</v>
      </c>
      <c r="C27" s="13" t="s">
        <v>73</v>
      </c>
      <c r="D27" s="22" t="s">
        <v>66</v>
      </c>
      <c r="E27" s="17" t="s">
        <v>72</v>
      </c>
      <c r="F27" s="13" t="s">
        <v>9</v>
      </c>
      <c r="G27" s="13"/>
      <c r="H27" s="18">
        <v>0</v>
      </c>
      <c r="I27" s="18">
        <v>0</v>
      </c>
      <c r="J27" s="18">
        <v>0</v>
      </c>
      <c r="K27" s="18">
        <v>0</v>
      </c>
      <c r="L27" s="18">
        <v>0</v>
      </c>
      <c r="M27" s="18"/>
      <c r="N27" s="18"/>
      <c r="O27" s="18"/>
      <c r="P27" s="18"/>
    </row>
    <row r="28" spans="1:16" s="15" customFormat="1" ht="62.25" customHeight="1">
      <c r="A28" s="12" t="s">
        <v>17</v>
      </c>
      <c r="B28" s="17" t="s">
        <v>71</v>
      </c>
      <c r="C28" s="13"/>
      <c r="D28" s="22" t="s">
        <v>66</v>
      </c>
      <c r="E28" s="17" t="s">
        <v>72</v>
      </c>
      <c r="F28" s="35">
        <v>42736</v>
      </c>
      <c r="G28" s="35">
        <v>43100</v>
      </c>
      <c r="H28" s="18">
        <f>H30+H31</f>
        <v>211820.2</v>
      </c>
      <c r="I28" s="18">
        <f aca="true" t="shared" si="6" ref="I28:O28">I30+I31</f>
        <v>211820.2</v>
      </c>
      <c r="J28" s="18">
        <f t="shared" si="6"/>
        <v>211820.2</v>
      </c>
      <c r="K28" s="18">
        <f t="shared" si="6"/>
        <v>211820.2</v>
      </c>
      <c r="L28" s="18">
        <f t="shared" si="6"/>
        <v>211820.2</v>
      </c>
      <c r="M28" s="18">
        <f t="shared" si="6"/>
        <v>211820.2</v>
      </c>
      <c r="N28" s="18">
        <f t="shared" si="6"/>
        <v>1781.1</v>
      </c>
      <c r="O28" s="18">
        <f t="shared" si="6"/>
        <v>211127.90000000002</v>
      </c>
      <c r="P28" s="18"/>
    </row>
    <row r="29" spans="1:16" s="15" customFormat="1" ht="16.5" customHeight="1">
      <c r="A29" s="12"/>
      <c r="B29" s="17" t="s">
        <v>64</v>
      </c>
      <c r="C29" s="13"/>
      <c r="D29" s="16"/>
      <c r="E29" s="17"/>
      <c r="F29" s="13"/>
      <c r="G29" s="13"/>
      <c r="H29" s="18"/>
      <c r="I29" s="18"/>
      <c r="J29" s="18"/>
      <c r="K29" s="18"/>
      <c r="L29" s="18"/>
      <c r="M29" s="18"/>
      <c r="N29" s="18"/>
      <c r="O29" s="18"/>
      <c r="P29" s="18"/>
    </row>
    <row r="30" spans="1:16" s="31" customFormat="1" ht="63.75" customHeight="1">
      <c r="A30" s="30" t="s">
        <v>81</v>
      </c>
      <c r="B30" s="22" t="s">
        <v>85</v>
      </c>
      <c r="C30" s="16" t="s">
        <v>108</v>
      </c>
      <c r="D30" s="22" t="s">
        <v>66</v>
      </c>
      <c r="E30" s="22" t="s">
        <v>72</v>
      </c>
      <c r="F30" s="35">
        <v>42736</v>
      </c>
      <c r="G30" s="35">
        <v>43100</v>
      </c>
      <c r="H30" s="14">
        <v>199003.2</v>
      </c>
      <c r="I30" s="14">
        <v>199003.2</v>
      </c>
      <c r="J30" s="14">
        <v>199003.2</v>
      </c>
      <c r="K30" s="14">
        <v>199003.2</v>
      </c>
      <c r="L30" s="14">
        <v>199003.2</v>
      </c>
      <c r="M30" s="14">
        <v>199003.2</v>
      </c>
      <c r="N30" s="14">
        <v>0</v>
      </c>
      <c r="O30" s="14">
        <v>199003.2</v>
      </c>
      <c r="P30" s="14"/>
    </row>
    <row r="31" spans="1:16" s="15" customFormat="1" ht="215.25" customHeight="1">
      <c r="A31" s="12" t="s">
        <v>80</v>
      </c>
      <c r="B31" s="17" t="s">
        <v>86</v>
      </c>
      <c r="C31" s="13" t="s">
        <v>102</v>
      </c>
      <c r="D31" s="22" t="s">
        <v>66</v>
      </c>
      <c r="E31" s="17" t="s">
        <v>84</v>
      </c>
      <c r="F31" s="35">
        <v>42736</v>
      </c>
      <c r="G31" s="35">
        <v>43100</v>
      </c>
      <c r="H31" s="18">
        <v>12817</v>
      </c>
      <c r="I31" s="18">
        <v>12817</v>
      </c>
      <c r="J31" s="18">
        <v>12817</v>
      </c>
      <c r="K31" s="18">
        <v>12817</v>
      </c>
      <c r="L31" s="18">
        <v>12817</v>
      </c>
      <c r="M31" s="18">
        <v>12817</v>
      </c>
      <c r="N31" s="18">
        <v>1781.1</v>
      </c>
      <c r="O31" s="18">
        <v>12124.7</v>
      </c>
      <c r="P31" s="18"/>
    </row>
    <row r="32" spans="1:16" s="15" customFormat="1" ht="46.5" customHeight="1">
      <c r="A32" s="12" t="s">
        <v>18</v>
      </c>
      <c r="B32" s="17" t="s">
        <v>39</v>
      </c>
      <c r="C32" s="4"/>
      <c r="D32" s="16"/>
      <c r="E32" s="17"/>
      <c r="F32" s="13"/>
      <c r="G32" s="13"/>
      <c r="H32" s="18">
        <f aca="true" t="shared" si="7" ref="H32:O32">H33</f>
        <v>5501.700000000001</v>
      </c>
      <c r="I32" s="18">
        <f t="shared" si="7"/>
        <v>0</v>
      </c>
      <c r="J32" s="18">
        <f t="shared" si="7"/>
        <v>0</v>
      </c>
      <c r="K32" s="18">
        <f t="shared" si="7"/>
        <v>2114.6</v>
      </c>
      <c r="L32" s="18">
        <f t="shared" si="7"/>
        <v>3392.3</v>
      </c>
      <c r="M32" s="18">
        <f t="shared" si="7"/>
        <v>2114.6</v>
      </c>
      <c r="N32" s="18">
        <f t="shared" si="7"/>
        <v>2373.1</v>
      </c>
      <c r="O32" s="18">
        <f t="shared" si="7"/>
        <v>5001.1</v>
      </c>
      <c r="P32" s="18"/>
    </row>
    <row r="33" spans="1:16" s="15" customFormat="1" ht="49.5" customHeight="1">
      <c r="A33" s="2" t="s">
        <v>36</v>
      </c>
      <c r="B33" s="10" t="s">
        <v>35</v>
      </c>
      <c r="C33" s="4"/>
      <c r="D33" s="3"/>
      <c r="E33" s="3"/>
      <c r="F33" s="3"/>
      <c r="G33" s="3"/>
      <c r="H33" s="5">
        <f aca="true" t="shared" si="8" ref="H33:O33">H34+H35</f>
        <v>5501.700000000001</v>
      </c>
      <c r="I33" s="5">
        <f t="shared" si="8"/>
        <v>0</v>
      </c>
      <c r="J33" s="5">
        <f t="shared" si="8"/>
        <v>0</v>
      </c>
      <c r="K33" s="5">
        <f t="shared" si="8"/>
        <v>2114.6</v>
      </c>
      <c r="L33" s="5">
        <f t="shared" si="8"/>
        <v>3392.3</v>
      </c>
      <c r="M33" s="18">
        <f t="shared" si="8"/>
        <v>2114.6</v>
      </c>
      <c r="N33" s="18">
        <f t="shared" si="8"/>
        <v>2373.1</v>
      </c>
      <c r="O33" s="18">
        <f t="shared" si="8"/>
        <v>5001.1</v>
      </c>
      <c r="P33" s="18"/>
    </row>
    <row r="34" spans="1:16" s="15" customFormat="1" ht="106.5" customHeight="1">
      <c r="A34" s="2" t="s">
        <v>37</v>
      </c>
      <c r="B34" s="10" t="s">
        <v>59</v>
      </c>
      <c r="C34" s="4" t="s">
        <v>109</v>
      </c>
      <c r="D34" s="20" t="s">
        <v>31</v>
      </c>
      <c r="E34" s="20" t="s">
        <v>32</v>
      </c>
      <c r="F34" s="35">
        <v>42736</v>
      </c>
      <c r="G34" s="35">
        <v>43100</v>
      </c>
      <c r="H34" s="5">
        <v>2479.9</v>
      </c>
      <c r="I34" s="5">
        <v>0</v>
      </c>
      <c r="J34" s="5">
        <v>0</v>
      </c>
      <c r="K34" s="18">
        <v>1977.7</v>
      </c>
      <c r="L34" s="34">
        <v>507.4</v>
      </c>
      <c r="M34" s="18">
        <v>1977.7</v>
      </c>
      <c r="N34" s="18">
        <v>821.5</v>
      </c>
      <c r="O34" s="18">
        <v>2479.9</v>
      </c>
      <c r="P34" s="18"/>
    </row>
    <row r="35" spans="1:16" s="15" customFormat="1" ht="123" customHeight="1">
      <c r="A35" s="2" t="s">
        <v>38</v>
      </c>
      <c r="B35" s="9" t="s">
        <v>60</v>
      </c>
      <c r="C35" s="4" t="s">
        <v>110</v>
      </c>
      <c r="D35" s="20" t="s">
        <v>33</v>
      </c>
      <c r="E35" s="20" t="s">
        <v>34</v>
      </c>
      <c r="F35" s="35">
        <v>42736</v>
      </c>
      <c r="G35" s="35">
        <v>43100</v>
      </c>
      <c r="H35" s="5">
        <f>SUM(I35:L35)</f>
        <v>3021.8</v>
      </c>
      <c r="I35" s="5">
        <v>0</v>
      </c>
      <c r="J35" s="5">
        <v>0</v>
      </c>
      <c r="K35" s="5">
        <v>136.9</v>
      </c>
      <c r="L35" s="34">
        <v>2884.9</v>
      </c>
      <c r="M35" s="18">
        <v>136.9</v>
      </c>
      <c r="N35" s="18">
        <v>1551.6</v>
      </c>
      <c r="O35" s="18">
        <v>2521.2</v>
      </c>
      <c r="P35" s="18"/>
    </row>
    <row r="36" spans="1:16" s="15" customFormat="1" ht="48.75" customHeight="1">
      <c r="A36" s="25" t="s">
        <v>20</v>
      </c>
      <c r="B36" s="9" t="s">
        <v>74</v>
      </c>
      <c r="C36" s="13"/>
      <c r="D36" s="20"/>
      <c r="E36" s="20"/>
      <c r="F36" s="3"/>
      <c r="G36" s="3"/>
      <c r="H36" s="5">
        <f aca="true" t="shared" si="9" ref="H36:O37">H37</f>
        <v>357.5</v>
      </c>
      <c r="I36" s="5">
        <f t="shared" si="9"/>
        <v>0</v>
      </c>
      <c r="J36" s="5">
        <f t="shared" si="9"/>
        <v>0</v>
      </c>
      <c r="K36" s="5">
        <f t="shared" si="9"/>
        <v>357.5</v>
      </c>
      <c r="L36" s="5">
        <f t="shared" si="9"/>
        <v>0</v>
      </c>
      <c r="M36" s="5">
        <f t="shared" si="9"/>
        <v>357.5</v>
      </c>
      <c r="N36" s="5">
        <f t="shared" si="9"/>
        <v>0</v>
      </c>
      <c r="O36" s="5">
        <f t="shared" si="9"/>
        <v>294.1</v>
      </c>
      <c r="P36" s="18"/>
    </row>
    <row r="37" spans="1:16" s="15" customFormat="1" ht="47.25" customHeight="1">
      <c r="A37" s="25" t="s">
        <v>21</v>
      </c>
      <c r="B37" s="9" t="s">
        <v>75</v>
      </c>
      <c r="C37" s="13"/>
      <c r="D37" s="20"/>
      <c r="E37" s="20"/>
      <c r="F37" s="3"/>
      <c r="G37" s="3"/>
      <c r="H37" s="5">
        <f t="shared" si="9"/>
        <v>357.5</v>
      </c>
      <c r="I37" s="5">
        <f t="shared" si="9"/>
        <v>0</v>
      </c>
      <c r="J37" s="5">
        <f t="shared" si="9"/>
        <v>0</v>
      </c>
      <c r="K37" s="5">
        <f t="shared" si="9"/>
        <v>357.5</v>
      </c>
      <c r="L37" s="5">
        <f t="shared" si="9"/>
        <v>0</v>
      </c>
      <c r="M37" s="5">
        <f t="shared" si="9"/>
        <v>357.5</v>
      </c>
      <c r="N37" s="5">
        <f t="shared" si="9"/>
        <v>0</v>
      </c>
      <c r="O37" s="18">
        <v>294.1</v>
      </c>
      <c r="P37" s="18"/>
    </row>
    <row r="38" spans="1:16" s="15" customFormat="1" ht="60">
      <c r="A38" s="28" t="s">
        <v>76</v>
      </c>
      <c r="B38" s="9" t="s">
        <v>77</v>
      </c>
      <c r="C38" s="13" t="s">
        <v>102</v>
      </c>
      <c r="D38" s="20" t="s">
        <v>78</v>
      </c>
      <c r="E38" s="20" t="s">
        <v>79</v>
      </c>
      <c r="F38" s="35">
        <v>42736</v>
      </c>
      <c r="G38" s="35">
        <v>43100</v>
      </c>
      <c r="H38" s="5">
        <f>SUM(I38:L38)</f>
        <v>357.5</v>
      </c>
      <c r="I38" s="5">
        <v>0</v>
      </c>
      <c r="J38" s="5">
        <v>0</v>
      </c>
      <c r="K38" s="5">
        <v>357.5</v>
      </c>
      <c r="L38" s="5">
        <v>0</v>
      </c>
      <c r="M38" s="18">
        <f>H38</f>
        <v>357.5</v>
      </c>
      <c r="N38" s="18">
        <v>0</v>
      </c>
      <c r="O38" s="18">
        <v>294.1</v>
      </c>
      <c r="P38" s="18"/>
    </row>
    <row r="39" spans="1:16" ht="18" customHeight="1">
      <c r="A39" s="25" t="s">
        <v>61</v>
      </c>
      <c r="B39" s="7" t="s">
        <v>19</v>
      </c>
      <c r="C39" s="7"/>
      <c r="D39" s="7"/>
      <c r="E39" s="7"/>
      <c r="F39" s="7"/>
      <c r="G39" s="7"/>
      <c r="H39" s="43">
        <f>H7+H18+H22+H32+H36</f>
        <v>287079.9</v>
      </c>
      <c r="I39" s="43">
        <f aca="true" t="shared" si="10" ref="I39:O39">I7+I18+I22+I32+I36</f>
        <v>279870.7</v>
      </c>
      <c r="J39" s="43">
        <f t="shared" si="10"/>
        <v>279870.7</v>
      </c>
      <c r="K39" s="43">
        <f t="shared" si="10"/>
        <v>283392.8</v>
      </c>
      <c r="L39" s="43">
        <f t="shared" si="10"/>
        <v>283263</v>
      </c>
      <c r="M39" s="43">
        <f t="shared" si="10"/>
        <v>283692.8</v>
      </c>
      <c r="N39" s="43">
        <f t="shared" si="10"/>
        <v>47576.1</v>
      </c>
      <c r="O39" s="43">
        <f t="shared" si="10"/>
        <v>280348.69999999995</v>
      </c>
      <c r="P39" s="43"/>
    </row>
    <row r="40" spans="1:16" ht="15">
      <c r="A40" s="32"/>
      <c r="B40" s="7"/>
      <c r="C40" s="7" t="s">
        <v>111</v>
      </c>
      <c r="D40" s="7"/>
      <c r="E40" s="7"/>
      <c r="F40" s="7"/>
      <c r="G40" s="7"/>
      <c r="H40" s="8">
        <f>H39-H41-H42-H43</f>
        <v>80806.5</v>
      </c>
      <c r="I40" s="8">
        <f aca="true" t="shared" si="11" ref="I40:O40">I39-I41-I42-I43</f>
        <v>79099</v>
      </c>
      <c r="J40" s="8">
        <f t="shared" si="11"/>
        <v>79099</v>
      </c>
      <c r="K40" s="8">
        <f t="shared" si="11"/>
        <v>80506.5</v>
      </c>
      <c r="L40" s="8">
        <f t="shared" si="11"/>
        <v>79099</v>
      </c>
      <c r="M40" s="8">
        <f t="shared" si="11"/>
        <v>80806.5</v>
      </c>
      <c r="N40" s="8">
        <f t="shared" si="11"/>
        <v>43434.5</v>
      </c>
      <c r="O40" s="8">
        <f t="shared" si="11"/>
        <v>76344.39999999997</v>
      </c>
      <c r="P40" s="8"/>
    </row>
    <row r="41" spans="1:16" ht="15">
      <c r="A41" s="32"/>
      <c r="B41" s="7"/>
      <c r="C41" s="7" t="s">
        <v>112</v>
      </c>
      <c r="D41" s="7"/>
      <c r="E41" s="7"/>
      <c r="F41" s="7"/>
      <c r="G41" s="7"/>
      <c r="H41" s="8">
        <f>H32</f>
        <v>5501.700000000001</v>
      </c>
      <c r="I41" s="8">
        <f aca="true" t="shared" si="12" ref="I41:O41">I32</f>
        <v>0</v>
      </c>
      <c r="J41" s="8">
        <f t="shared" si="12"/>
        <v>0</v>
      </c>
      <c r="K41" s="8">
        <f t="shared" si="12"/>
        <v>2114.6</v>
      </c>
      <c r="L41" s="8">
        <f t="shared" si="12"/>
        <v>3392.3</v>
      </c>
      <c r="M41" s="8">
        <f t="shared" si="12"/>
        <v>2114.6</v>
      </c>
      <c r="N41" s="8">
        <f t="shared" si="12"/>
        <v>2373.1</v>
      </c>
      <c r="O41" s="8">
        <f t="shared" si="12"/>
        <v>5001.1</v>
      </c>
      <c r="P41" s="8"/>
    </row>
    <row r="42" spans="1:16" ht="30">
      <c r="A42" s="32"/>
      <c r="B42" s="7"/>
      <c r="C42" s="7" t="s">
        <v>108</v>
      </c>
      <c r="D42" s="7"/>
      <c r="E42" s="7"/>
      <c r="F42" s="7"/>
      <c r="G42" s="7"/>
      <c r="H42" s="43">
        <f>H30</f>
        <v>199003.2</v>
      </c>
      <c r="I42" s="43">
        <f aca="true" t="shared" si="13" ref="I42:O42">I30</f>
        <v>199003.2</v>
      </c>
      <c r="J42" s="43">
        <f t="shared" si="13"/>
        <v>199003.2</v>
      </c>
      <c r="K42" s="43">
        <f t="shared" si="13"/>
        <v>199003.2</v>
      </c>
      <c r="L42" s="43">
        <f t="shared" si="13"/>
        <v>199003.2</v>
      </c>
      <c r="M42" s="43">
        <f t="shared" si="13"/>
        <v>199003.2</v>
      </c>
      <c r="N42" s="43">
        <f t="shared" si="13"/>
        <v>0</v>
      </c>
      <c r="O42" s="43">
        <f t="shared" si="13"/>
        <v>199003.2</v>
      </c>
      <c r="P42" s="43"/>
    </row>
    <row r="43" spans="1:16" ht="46.5" customHeight="1">
      <c r="A43" s="32"/>
      <c r="B43" s="7"/>
      <c r="C43" s="7" t="s">
        <v>113</v>
      </c>
      <c r="D43" s="7"/>
      <c r="E43" s="7"/>
      <c r="F43" s="7"/>
      <c r="G43" s="7"/>
      <c r="H43" s="43">
        <f>1768.5</f>
        <v>1768.5</v>
      </c>
      <c r="I43" s="43">
        <f aca="true" t="shared" si="14" ref="I43:N43">1768.5</f>
        <v>1768.5</v>
      </c>
      <c r="J43" s="43">
        <f t="shared" si="14"/>
        <v>1768.5</v>
      </c>
      <c r="K43" s="43">
        <f t="shared" si="14"/>
        <v>1768.5</v>
      </c>
      <c r="L43" s="43">
        <f t="shared" si="14"/>
        <v>1768.5</v>
      </c>
      <c r="M43" s="43">
        <f t="shared" si="14"/>
        <v>1768.5</v>
      </c>
      <c r="N43" s="43">
        <f t="shared" si="14"/>
        <v>1768.5</v>
      </c>
      <c r="O43" s="43">
        <v>0</v>
      </c>
      <c r="P43" s="43"/>
    </row>
    <row r="44" spans="1:16" ht="46.5" customHeight="1">
      <c r="A44" s="23"/>
      <c r="B44" s="24"/>
      <c r="C44" s="24"/>
      <c r="D44" s="24"/>
      <c r="E44" s="24"/>
      <c r="F44" s="24"/>
      <c r="G44" s="24"/>
      <c r="H44" s="44"/>
      <c r="I44" s="44"/>
      <c r="J44" s="44"/>
      <c r="K44" s="44"/>
      <c r="L44" s="44"/>
      <c r="M44" s="44"/>
      <c r="N44" s="44"/>
      <c r="O44" s="44"/>
      <c r="P44" s="44"/>
    </row>
    <row r="45" spans="1:16" ht="46.5" customHeight="1">
      <c r="A45" s="23"/>
      <c r="B45" s="24"/>
      <c r="C45" s="24"/>
      <c r="D45" s="24"/>
      <c r="E45" s="24"/>
      <c r="F45" s="24"/>
      <c r="G45" s="24"/>
      <c r="H45" s="44"/>
      <c r="I45" s="44"/>
      <c r="J45" s="44"/>
      <c r="K45" s="44"/>
      <c r="L45" s="44"/>
      <c r="M45" s="44"/>
      <c r="N45" s="44"/>
      <c r="O45" s="44"/>
      <c r="P45" s="44"/>
    </row>
    <row r="46" spans="1:16" ht="21" customHeight="1">
      <c r="A46" s="11"/>
      <c r="B46" s="26"/>
      <c r="C46" s="26"/>
      <c r="D46" s="26"/>
      <c r="E46" s="26"/>
      <c r="F46" s="26"/>
      <c r="G46" s="33"/>
      <c r="H46" s="26"/>
      <c r="I46" s="26"/>
      <c r="J46" s="26"/>
      <c r="K46" s="26"/>
      <c r="L46" s="26"/>
      <c r="M46" s="26"/>
      <c r="N46" s="26"/>
      <c r="O46" s="26"/>
      <c r="P46" s="26"/>
    </row>
    <row r="47" spans="1:16" ht="21" customHeight="1">
      <c r="A47" s="11"/>
      <c r="B47" s="29" t="s">
        <v>87</v>
      </c>
      <c r="C47" s="29"/>
      <c r="D47" s="29"/>
      <c r="E47" s="29" t="s">
        <v>40</v>
      </c>
      <c r="F47" s="26"/>
      <c r="G47" s="33"/>
      <c r="H47" s="26"/>
      <c r="I47" s="26"/>
      <c r="J47" s="26"/>
      <c r="K47" s="26"/>
      <c r="L47" s="26"/>
      <c r="M47" s="26"/>
      <c r="N47" s="26"/>
      <c r="O47" s="26"/>
      <c r="P47" s="26"/>
    </row>
    <row r="48" spans="1:16" ht="22.5" customHeight="1">
      <c r="A48" s="11"/>
      <c r="B48" s="26"/>
      <c r="C48" s="26"/>
      <c r="D48" s="26"/>
      <c r="E48" s="26"/>
      <c r="F48" s="26"/>
      <c r="G48" s="33"/>
      <c r="H48" s="26"/>
      <c r="I48" s="26"/>
      <c r="J48" s="26"/>
      <c r="K48" s="26"/>
      <c r="L48" s="26"/>
      <c r="M48" s="26"/>
      <c r="N48" s="26"/>
      <c r="O48" s="26"/>
      <c r="P48" s="26"/>
    </row>
  </sheetData>
  <sheetProtection/>
  <mergeCells count="13">
    <mergeCell ref="E4:E5"/>
    <mergeCell ref="F4:F5"/>
    <mergeCell ref="A1:P1"/>
    <mergeCell ref="G4:G5"/>
    <mergeCell ref="H4:N4"/>
    <mergeCell ref="O4:O5"/>
    <mergeCell ref="P4:P5"/>
    <mergeCell ref="O3:P3"/>
    <mergeCell ref="A2:P2"/>
    <mergeCell ref="A4:A5"/>
    <mergeCell ref="B4:B5"/>
    <mergeCell ref="C4:C5"/>
    <mergeCell ref="D4:D5"/>
  </mergeCells>
  <printOptions/>
  <pageMargins left="0.31496062992125984" right="0.31496062992125984" top="0.35433070866141736" bottom="0.35433070866141736"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dc:creator>
  <cp:keywords/>
  <dc:description/>
  <cp:lastModifiedBy>Admin</cp:lastModifiedBy>
  <cp:lastPrinted>2017-07-16T11:35:29Z</cp:lastPrinted>
  <dcterms:created xsi:type="dcterms:W3CDTF">2013-10-03T12:09:52Z</dcterms:created>
  <dcterms:modified xsi:type="dcterms:W3CDTF">2017-08-31T12:56:15Z</dcterms:modified>
  <cp:category/>
  <cp:version/>
  <cp:contentType/>
  <cp:contentStatus/>
</cp:coreProperties>
</file>