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5" windowWidth="16410" windowHeight="9315"/>
  </bookViews>
  <sheets>
    <sheet name="таблица 13" sheetId="1" r:id="rId1"/>
  </sheets>
  <definedNames>
    <definedName name="_xlnm.Print_Titles" localSheetId="0">'таблица 13'!$10:$10</definedName>
  </definedNames>
  <calcPr calcId="124519"/>
</workbook>
</file>

<file path=xl/calcChain.xml><?xml version="1.0" encoding="utf-8"?>
<calcChain xmlns="http://schemas.openxmlformats.org/spreadsheetml/2006/main">
  <c r="N24" i="1"/>
  <c r="O24"/>
  <c r="P24"/>
  <c r="Q24"/>
  <c r="M24"/>
  <c r="N33"/>
  <c r="N34" s="1"/>
  <c r="N11"/>
  <c r="O20"/>
  <c r="O11" s="1"/>
  <c r="P20"/>
  <c r="P11" s="1"/>
  <c r="Q20"/>
  <c r="Q11" s="1"/>
  <c r="M20"/>
  <c r="H24"/>
  <c r="I33"/>
  <c r="I34" s="1"/>
  <c r="J33"/>
  <c r="J34" s="1"/>
  <c r="K33"/>
  <c r="K34" s="1"/>
  <c r="L33"/>
  <c r="L34" s="1"/>
  <c r="K32"/>
  <c r="H32"/>
  <c r="I20"/>
  <c r="J20"/>
  <c r="K20"/>
  <c r="H20"/>
  <c r="K23"/>
  <c r="H11"/>
  <c r="L20"/>
  <c r="M11" l="1"/>
  <c r="P33"/>
  <c r="P34" s="1"/>
  <c r="Q33"/>
  <c r="Q34" s="1"/>
  <c r="O33"/>
  <c r="O34" s="1"/>
  <c r="P29"/>
  <c r="M29" s="1"/>
  <c r="M31"/>
  <c r="M32"/>
  <c r="M23"/>
  <c r="M22"/>
  <c r="L29"/>
  <c r="H29" s="1"/>
  <c r="H31" l="1"/>
  <c r="H26"/>
  <c r="H27"/>
  <c r="H28"/>
  <c r="H22"/>
  <c r="M33"/>
  <c r="M34" s="1"/>
  <c r="H33"/>
  <c r="H34" s="1"/>
  <c r="K25"/>
  <c r="H25" s="1"/>
  <c r="P12"/>
  <c r="M16"/>
  <c r="M14"/>
  <c r="P25"/>
  <c r="M28"/>
  <c r="M15"/>
  <c r="K12"/>
  <c r="J12"/>
  <c r="H16"/>
  <c r="H15"/>
  <c r="H14"/>
  <c r="H13"/>
  <c r="M13"/>
  <c r="Q12"/>
  <c r="O12"/>
  <c r="N12"/>
  <c r="I12"/>
  <c r="L12"/>
  <c r="I25"/>
  <c r="J25"/>
  <c r="L25"/>
  <c r="O26"/>
  <c r="O25" s="1"/>
  <c r="N27" l="1"/>
  <c r="N26" s="1"/>
  <c r="M12"/>
  <c r="Q27"/>
  <c r="Q26" s="1"/>
  <c r="Q25" s="1"/>
  <c r="H12"/>
  <c r="M27" l="1"/>
  <c r="M26"/>
  <c r="N25"/>
  <c r="M25" l="1"/>
</calcChain>
</file>

<file path=xl/sharedStrings.xml><?xml version="1.0" encoding="utf-8"?>
<sst xmlns="http://schemas.openxmlformats.org/spreadsheetml/2006/main" count="107" uniqueCount="88">
  <si>
    <t>№ п/п</t>
  </si>
  <si>
    <t>Всего</t>
  </si>
  <si>
    <t>Федеральный бюджет</t>
  </si>
  <si>
    <t>Областной бюджет</t>
  </si>
  <si>
    <t>Бюджет  города</t>
  </si>
  <si>
    <t>Внебюджетные источники</t>
  </si>
  <si>
    <t xml:space="preserve">Исполнено (кассовые расходы) </t>
  </si>
  <si>
    <t>1.</t>
  </si>
  <si>
    <t>3.1.</t>
  </si>
  <si>
    <t>2.1.</t>
  </si>
  <si>
    <t>2.1.1.</t>
  </si>
  <si>
    <t>2.1.2.</t>
  </si>
  <si>
    <t>2.2.</t>
  </si>
  <si>
    <t>2.2.1.</t>
  </si>
  <si>
    <t>2.2.2.</t>
  </si>
  <si>
    <t>3.1.1.</t>
  </si>
  <si>
    <t>3.1.2.</t>
  </si>
  <si>
    <t>Сведения</t>
  </si>
  <si>
    <t>Основное мероприятие Улучшение технического состояния жилищного фонда</t>
  </si>
  <si>
    <t xml:space="preserve">Мероприятие Капитальный ремонт многоквартирных домов </t>
  </si>
  <si>
    <t>Мероприятие Участие Администрации города в  оплате  тарифа по капитальному ремонту за муниципальную собственность</t>
  </si>
  <si>
    <t>Мероприятие Изготовление кадастровых паспортов на земельные участки под многоквартирными домами,  включенными в план капитального ремонта домов</t>
  </si>
  <si>
    <t>2.1.3.</t>
  </si>
  <si>
    <t xml:space="preserve">Основное мероприятие Информирование населения по вопросам управления многоквартирными домами, энергоэффективности  в жилищной сфере  и условий  проведения капитального ремонта </t>
  </si>
  <si>
    <t>Мероприятие Освещение в средствах массовой информации вопросов, касающихся выбора способов управления многоквартирными домами, деятельности управляющих и обслуживающих организаций, ТСЖ, ЖСК</t>
  </si>
  <si>
    <t>Мероприятие Проведение обучающих семинаров</t>
  </si>
  <si>
    <t>Мероприятие Приобретение техники и оборудования</t>
  </si>
  <si>
    <t>3.1.3.</t>
  </si>
  <si>
    <t>2.1.4.</t>
  </si>
  <si>
    <t>Мероприятие: Сопровождение программного обеспечения "Информационная база ЖКХ"</t>
  </si>
  <si>
    <t>Директор МКУ "УГХ"</t>
  </si>
  <si>
    <t>\</t>
  </si>
  <si>
    <t>о выполнении основных мероприятий, мероприятий муниципальной программы и об исполнении плана реализации муниципальной программы за 6 месяцев 2018 года</t>
  </si>
  <si>
    <t>Наименование основного мероприятия, мероприятия муниципальной программы</t>
  </si>
  <si>
    <t>Контрольное событие программы</t>
  </si>
  <si>
    <t>Результаты реализации (краткое описание)</t>
  </si>
  <si>
    <t>запланированные</t>
  </si>
  <si>
    <t>достигнутые</t>
  </si>
  <si>
    <t>Фактический срок реализации</t>
  </si>
  <si>
    <t>начала</t>
  </si>
  <si>
    <t>окончания</t>
  </si>
  <si>
    <t>тыс.руб.</t>
  </si>
  <si>
    <t>Предусмотрено муниципальной программой на 2018 год реализации</t>
  </si>
  <si>
    <t>Объемы неосвоенных средств и причины их неосвоения. Анализ последсвий нереализации (реализации не в полном объеме) основных мероприятий и мероприятий</t>
  </si>
  <si>
    <t>1.1.</t>
  </si>
  <si>
    <t>1.1.1.</t>
  </si>
  <si>
    <t>1.1.2.</t>
  </si>
  <si>
    <t>2.</t>
  </si>
  <si>
    <t>3.</t>
  </si>
  <si>
    <t>Итого по муниципальной программе</t>
  </si>
  <si>
    <t>ответственный исполнитель муниципальной программы - МКУ "УГХ"</t>
  </si>
  <si>
    <t>январь 2018</t>
  </si>
  <si>
    <t>декабрь 2018</t>
  </si>
  <si>
    <t>Л.В. Сикач</t>
  </si>
  <si>
    <t>муниципальной программы города Новошахтинска "Формирование комфортной городской среды"</t>
  </si>
  <si>
    <t>Подпрограмма "Благоустройство общественных территорий"</t>
  </si>
  <si>
    <t>Основное мероприятие Благоустройство общественных территорий, а также мест массового отдыха населения</t>
  </si>
  <si>
    <t>Мероприятие Разработка документации (дизайн-проелта, сметного расчета с получением положительного заключения по результатам проведения проверки на соответствие сметным нормативам (достоверности определения сметной стоимости))</t>
  </si>
  <si>
    <t>Мероприятие Реализация проектов благоустройства общественных территорий</t>
  </si>
  <si>
    <t>Подпрограмма "Благоустройство дворовых территорий многоквартирных домов"</t>
  </si>
  <si>
    <t>Основное мероприятие Благоустройство дворовых территорий многоквартирных домов</t>
  </si>
  <si>
    <t>Мероприятие Проведение конкурсного отбора дворовых территорий</t>
  </si>
  <si>
    <t>Мероприятие Реализация проектов благоустройства дворовых территорий многоквартирных домов</t>
  </si>
  <si>
    <t xml:space="preserve">разработка дизайн-проекта и сметного расчета </t>
  </si>
  <si>
    <t>Мероприятие Реализация мероприятий по повышению уровня общественного участия, использование инструментов общественного участия при выборе территории благоустройства и подготовке проекта благоустройства</t>
  </si>
  <si>
    <t>1.1.3.</t>
  </si>
  <si>
    <t>выбор общественной территории, подлежащей благоустройству в первоочередном порядке в 2018 году</t>
  </si>
  <si>
    <t>повышение уровня вовлеченности заинтересованных граждан, организаций в реализацию мероприятий по благоустройству на территории города, учет мнения граждан при выполнении работ по благоустройству общественных территорий</t>
  </si>
  <si>
    <t>18.03.2018 проведено рейтинговое голосование и  определен перечень общественных территорий города Новошахтинска, подлежащих благоустройству в первоочередном порядке; размещена информация в средствах массовой информации</t>
  </si>
  <si>
    <t>подготовка пакета документации для участия в ежегодном областном конкурсе проектов благоустройства общественных территорий муниципальных образований Ростовской области, а также мест массового отдыха населения (городских парков)</t>
  </si>
  <si>
    <t>подготовлен пакет документации по городскому парку культуры и отдыха, по результатам областного конкурса выявлен победитель и будет выполнено благоустройство в 2018 году</t>
  </si>
  <si>
    <t>2 квартал  2018</t>
  </si>
  <si>
    <t>4 квартал  2018</t>
  </si>
  <si>
    <t>заключение муниципального контракта на благоустройство общественной территории и выполнение работ</t>
  </si>
  <si>
    <t>выполнение работ по благоустройству городского парка культуры и отдыха</t>
  </si>
  <si>
    <t>проведение аукциона и заключение муниципального контракта запланировано на июль 2018 года</t>
  </si>
  <si>
    <t>21.05.2018 объявлен аукцион на выбор подрядной организации на выполнение работ по благоустройству городского парка культуры и отдыха</t>
  </si>
  <si>
    <t>Мероприятие Проведение семинаров  в сфере благоустройства с участием заинтересованных граждан, организаций и иных лиц, общих собраний  собственников помещений в многоквартирных домах.</t>
  </si>
  <si>
    <t>проведение семинаров и собраний собственников помещений в многоквартирных домах</t>
  </si>
  <si>
    <t>принятие собственниками осознанных решений в сфере благоустройства территорий</t>
  </si>
  <si>
    <t>проведение отбора дворовых территорий подлежащих благоустройству</t>
  </si>
  <si>
    <t>проведен конкурсный отбор дворовых территорий и выбраны дворовые территории, подлежащие благоустройству в 2018 году</t>
  </si>
  <si>
    <t>поступление заявок, проведение топографической съемки дворовых территорий, проведение конкурсного отбора дворовых территорий подлежащих благоустройству</t>
  </si>
  <si>
    <t>заключение контрактов на благоустройство дворовых территорий и выполнение работ</t>
  </si>
  <si>
    <t>производство работ в соответствии с дизайн-проектами по устройству освещения, асфальтового покрытия, детских, спортивных площадок, автомобильных стоянок, озеленения, установка лавочек, урн, малых архитектурных форм</t>
  </si>
  <si>
    <t>финансирование запланировано на 4 квартал 2018 года</t>
  </si>
  <si>
    <t>проведено 6 семинаров по вопросам благоустройства дворовых территорий, размещено 7 статей в газете "Знамя шахтера"</t>
  </si>
  <si>
    <t>11.05.2018 объявлен аукцион на выбор подрядной организации на выполнение работ по благоустройству дворовой территории по ул. Достоевского 34,36,36а; 28.05.2018 заключен договор на выполнение работ по благоустройству дворовой территории по ул. Короленко 13, 15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</si>
</sst>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8"/>
      <color theme="1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sz val="15"/>
      <color theme="1"/>
      <name val="Arial"/>
      <family val="2"/>
      <charset val="204"/>
    </font>
    <font>
      <sz val="15"/>
      <color theme="1"/>
      <name val="Calibri"/>
      <family val="2"/>
      <charset val="204"/>
      <scheme val="minor"/>
    </font>
    <font>
      <u/>
      <sz val="12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2" borderId="0" xfId="0" applyFont="1" applyFill="1"/>
    <xf numFmtId="0" fontId="2" fillId="0" borderId="0" xfId="0" applyFont="1"/>
    <xf numFmtId="1" fontId="2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0" xfId="0" applyFont="1" applyFill="1"/>
    <xf numFmtId="0" fontId="4" fillId="0" borderId="0" xfId="0" applyFont="1"/>
    <xf numFmtId="0" fontId="5" fillId="0" borderId="0" xfId="0" applyFont="1"/>
    <xf numFmtId="164" fontId="4" fillId="0" borderId="0" xfId="0" applyNumberFormat="1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5" fontId="6" fillId="0" borderId="0" xfId="0" applyNumberFormat="1" applyFont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justify" vertical="top"/>
    </xf>
    <xf numFmtId="0" fontId="2" fillId="0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="70" zoomScaleSheetLayoutView="70" workbookViewId="0">
      <pane xSplit="2" ySplit="9" topLeftCell="C10" activePane="bottomRight" state="frozen"/>
      <selection pane="topRight" activeCell="D1" sqref="D1"/>
      <selection pane="bottomLeft" activeCell="A10" sqref="A10"/>
      <selection pane="bottomRight" activeCell="D32" sqref="D32"/>
    </sheetView>
  </sheetViews>
  <sheetFormatPr defaultRowHeight="15.75"/>
  <cols>
    <col min="1" max="1" width="7" style="1" customWidth="1"/>
    <col min="2" max="2" width="34.28515625" style="1" customWidth="1"/>
    <col min="3" max="3" width="20.42578125" style="1" customWidth="1"/>
    <col min="4" max="4" width="20.28515625" style="1" customWidth="1"/>
    <col min="5" max="5" width="19.28515625" style="1" customWidth="1"/>
    <col min="6" max="6" width="11.5703125" style="1" customWidth="1"/>
    <col min="7" max="7" width="12.85546875" style="1" customWidth="1"/>
    <col min="8" max="8" width="13.85546875" style="2" customWidth="1"/>
    <col min="9" max="9" width="14.28515625" style="2" customWidth="1"/>
    <col min="10" max="10" width="14.28515625" style="1" customWidth="1"/>
    <col min="11" max="11" width="13.85546875" style="1" customWidth="1"/>
    <col min="12" max="12" width="14.85546875" style="2" customWidth="1"/>
    <col min="13" max="13" width="14" style="2" customWidth="1"/>
    <col min="14" max="14" width="11.7109375" style="2" customWidth="1"/>
    <col min="15" max="15" width="13.5703125" style="2" customWidth="1"/>
    <col min="16" max="16" width="14.85546875" style="2" customWidth="1"/>
    <col min="17" max="17" width="14.42578125" style="2" customWidth="1"/>
    <col min="18" max="18" width="20.7109375" customWidth="1"/>
  </cols>
  <sheetData>
    <row r="1" spans="1:18">
      <c r="P1" s="51"/>
      <c r="Q1" s="51"/>
    </row>
    <row r="2" spans="1:18" s="10" customFormat="1" ht="27.7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0" customFormat="1" ht="27.75" customHeight="1">
      <c r="A3" s="40" t="s">
        <v>32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s="10" customFormat="1" ht="27.75" customHeight="1">
      <c r="A4" s="40" t="s">
        <v>54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</row>
    <row r="5" spans="1:18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>
      <c r="A6" s="1" t="s">
        <v>31</v>
      </c>
      <c r="R6" s="2" t="s">
        <v>41</v>
      </c>
    </row>
    <row r="7" spans="1:18" ht="34.5" customHeight="1">
      <c r="A7" s="42" t="s">
        <v>0</v>
      </c>
      <c r="B7" s="47" t="s">
        <v>33</v>
      </c>
      <c r="C7" s="47" t="s">
        <v>34</v>
      </c>
      <c r="D7" s="42" t="s">
        <v>35</v>
      </c>
      <c r="E7" s="42"/>
      <c r="F7" s="42" t="s">
        <v>38</v>
      </c>
      <c r="G7" s="42"/>
      <c r="H7" s="50" t="s">
        <v>42</v>
      </c>
      <c r="I7" s="50"/>
      <c r="J7" s="50"/>
      <c r="K7" s="50"/>
      <c r="L7" s="50"/>
      <c r="M7" s="50" t="s">
        <v>6</v>
      </c>
      <c r="N7" s="50"/>
      <c r="O7" s="50"/>
      <c r="P7" s="50"/>
      <c r="Q7" s="50"/>
      <c r="R7" s="41" t="s">
        <v>43</v>
      </c>
    </row>
    <row r="8" spans="1:18" ht="25.5" customHeight="1">
      <c r="A8" s="42"/>
      <c r="B8" s="48"/>
      <c r="C8" s="48"/>
      <c r="D8" s="45" t="s">
        <v>36</v>
      </c>
      <c r="E8" s="45" t="s">
        <v>37</v>
      </c>
      <c r="F8" s="45" t="s">
        <v>39</v>
      </c>
      <c r="G8" s="45" t="s">
        <v>40</v>
      </c>
      <c r="H8" s="52" t="s">
        <v>1</v>
      </c>
      <c r="I8" s="50" t="s">
        <v>2</v>
      </c>
      <c r="J8" s="54" t="s">
        <v>3</v>
      </c>
      <c r="K8" s="54" t="s">
        <v>4</v>
      </c>
      <c r="L8" s="50" t="s">
        <v>5</v>
      </c>
      <c r="M8" s="52" t="s">
        <v>1</v>
      </c>
      <c r="N8" s="50" t="s">
        <v>2</v>
      </c>
      <c r="O8" s="50" t="s">
        <v>3</v>
      </c>
      <c r="P8" s="50" t="s">
        <v>4</v>
      </c>
      <c r="Q8" s="50" t="s">
        <v>5</v>
      </c>
      <c r="R8" s="41"/>
    </row>
    <row r="9" spans="1:18" ht="108" customHeight="1">
      <c r="A9" s="42"/>
      <c r="B9" s="49"/>
      <c r="C9" s="49"/>
      <c r="D9" s="46"/>
      <c r="E9" s="46"/>
      <c r="F9" s="46"/>
      <c r="G9" s="46"/>
      <c r="H9" s="53"/>
      <c r="I9" s="50"/>
      <c r="J9" s="54"/>
      <c r="K9" s="54"/>
      <c r="L9" s="50"/>
      <c r="M9" s="53"/>
      <c r="N9" s="50"/>
      <c r="O9" s="50"/>
      <c r="P9" s="50"/>
      <c r="Q9" s="50"/>
      <c r="R9" s="41"/>
    </row>
    <row r="10" spans="1:18" ht="15">
      <c r="A10" s="3" t="s">
        <v>7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3">
        <v>9</v>
      </c>
      <c r="J10" s="4">
        <v>10</v>
      </c>
      <c r="K10" s="3">
        <v>11</v>
      </c>
      <c r="L10" s="4">
        <v>12</v>
      </c>
      <c r="M10" s="3">
        <v>13</v>
      </c>
      <c r="N10" s="4">
        <v>14</v>
      </c>
      <c r="O10" s="3">
        <v>15</v>
      </c>
      <c r="P10" s="4">
        <v>16</v>
      </c>
      <c r="Q10" s="3">
        <v>17</v>
      </c>
      <c r="R10" s="4">
        <v>18</v>
      </c>
    </row>
    <row r="11" spans="1:18" ht="52.5" customHeight="1">
      <c r="A11" s="28" t="s">
        <v>7</v>
      </c>
      <c r="B11" s="22" t="s">
        <v>55</v>
      </c>
      <c r="C11" s="22"/>
      <c r="D11" s="22"/>
      <c r="E11" s="22"/>
      <c r="F11" s="22"/>
      <c r="G11" s="22"/>
      <c r="H11" s="29">
        <f>I11+J11+K11+L11</f>
        <v>45871.4</v>
      </c>
      <c r="I11" s="29">
        <v>38205.199999999997</v>
      </c>
      <c r="J11" s="29">
        <v>5708.9</v>
      </c>
      <c r="K11" s="30">
        <v>1957.3</v>
      </c>
      <c r="L11" s="29">
        <v>0</v>
      </c>
      <c r="M11" s="29">
        <f>N11+O11+P11+Q11</f>
        <v>570</v>
      </c>
      <c r="N11" s="29">
        <f>N20</f>
        <v>0</v>
      </c>
      <c r="O11" s="29">
        <f t="shared" ref="O11:Q11" si="0">O20</f>
        <v>0</v>
      </c>
      <c r="P11" s="29">
        <f t="shared" si="0"/>
        <v>570</v>
      </c>
      <c r="Q11" s="29">
        <f t="shared" si="0"/>
        <v>0</v>
      </c>
      <c r="R11" s="31"/>
    </row>
    <row r="12" spans="1:18" ht="49.5" hidden="1" customHeight="1">
      <c r="A12" s="28" t="s">
        <v>9</v>
      </c>
      <c r="B12" s="22" t="s">
        <v>18</v>
      </c>
      <c r="C12" s="22"/>
      <c r="D12" s="22"/>
      <c r="E12" s="22"/>
      <c r="F12" s="22"/>
      <c r="G12" s="22"/>
      <c r="H12" s="29">
        <f>H13+H14+H15+H16</f>
        <v>3972.9</v>
      </c>
      <c r="I12" s="29">
        <f>I13</f>
        <v>0</v>
      </c>
      <c r="J12" s="30">
        <f>J13</f>
        <v>0</v>
      </c>
      <c r="K12" s="30">
        <f>K13+K14+K15+K16</f>
        <v>3972.9</v>
      </c>
      <c r="L12" s="29">
        <f>L13</f>
        <v>0</v>
      </c>
      <c r="M12" s="29">
        <f>M13+M14+M15+M16</f>
        <v>706.8</v>
      </c>
      <c r="N12" s="29">
        <f>N13</f>
        <v>0</v>
      </c>
      <c r="O12" s="29">
        <f>O13</f>
        <v>0</v>
      </c>
      <c r="P12" s="29">
        <f>P13+P14+P15+P16</f>
        <v>706.8</v>
      </c>
      <c r="Q12" s="29">
        <f>Q13</f>
        <v>0</v>
      </c>
      <c r="R12" s="31"/>
    </row>
    <row r="13" spans="1:18" ht="48.75" hidden="1" customHeight="1">
      <c r="A13" s="28" t="s">
        <v>10</v>
      </c>
      <c r="B13" s="22" t="s">
        <v>19</v>
      </c>
      <c r="C13" s="22"/>
      <c r="D13" s="22"/>
      <c r="E13" s="22"/>
      <c r="F13" s="22"/>
      <c r="G13" s="22"/>
      <c r="H13" s="29">
        <f>I13+J13+K13+L13</f>
        <v>2035.9</v>
      </c>
      <c r="I13" s="29">
        <v>0</v>
      </c>
      <c r="J13" s="32">
        <v>0</v>
      </c>
      <c r="K13" s="32">
        <v>2035.9</v>
      </c>
      <c r="L13" s="33">
        <v>0</v>
      </c>
      <c r="M13" s="29">
        <f>N13+O13+P13+Q13</f>
        <v>0</v>
      </c>
      <c r="N13" s="29">
        <v>0</v>
      </c>
      <c r="O13" s="33">
        <v>0</v>
      </c>
      <c r="P13" s="29">
        <v>0</v>
      </c>
      <c r="Q13" s="29">
        <v>0</v>
      </c>
      <c r="R13" s="31"/>
    </row>
    <row r="14" spans="1:18" ht="78.75" hidden="1" customHeight="1">
      <c r="A14" s="28" t="s">
        <v>11</v>
      </c>
      <c r="B14" s="22" t="s">
        <v>20</v>
      </c>
      <c r="C14" s="22"/>
      <c r="D14" s="22"/>
      <c r="E14" s="22"/>
      <c r="F14" s="22"/>
      <c r="G14" s="22"/>
      <c r="H14" s="29">
        <f>I14+J14+K14+L14</f>
        <v>1937</v>
      </c>
      <c r="I14" s="29">
        <v>0</v>
      </c>
      <c r="J14" s="30">
        <v>0</v>
      </c>
      <c r="K14" s="30">
        <v>1937</v>
      </c>
      <c r="L14" s="29">
        <v>0</v>
      </c>
      <c r="M14" s="29">
        <f>P14</f>
        <v>706.8</v>
      </c>
      <c r="N14" s="29">
        <v>0</v>
      </c>
      <c r="O14" s="29">
        <v>0</v>
      </c>
      <c r="P14" s="29">
        <v>706.8</v>
      </c>
      <c r="Q14" s="29">
        <v>0</v>
      </c>
      <c r="R14" s="31"/>
    </row>
    <row r="15" spans="1:18" ht="90.75" hidden="1" customHeight="1">
      <c r="A15" s="28" t="s">
        <v>22</v>
      </c>
      <c r="B15" s="22" t="s">
        <v>21</v>
      </c>
      <c r="C15" s="22"/>
      <c r="D15" s="22"/>
      <c r="E15" s="22"/>
      <c r="F15" s="22"/>
      <c r="G15" s="22"/>
      <c r="H15" s="29">
        <f>K15</f>
        <v>0</v>
      </c>
      <c r="I15" s="29">
        <v>0</v>
      </c>
      <c r="J15" s="30">
        <v>0</v>
      </c>
      <c r="K15" s="30">
        <v>0</v>
      </c>
      <c r="L15" s="29">
        <v>0</v>
      </c>
      <c r="M15" s="29">
        <f>P15</f>
        <v>0</v>
      </c>
      <c r="N15" s="29">
        <v>0</v>
      </c>
      <c r="O15" s="29">
        <v>0</v>
      </c>
      <c r="P15" s="29">
        <v>0</v>
      </c>
      <c r="Q15" s="29">
        <v>0</v>
      </c>
      <c r="R15" s="31"/>
    </row>
    <row r="16" spans="1:18" ht="50.25" hidden="1" customHeight="1">
      <c r="A16" s="28" t="s">
        <v>28</v>
      </c>
      <c r="B16" s="22" t="s">
        <v>29</v>
      </c>
      <c r="C16" s="22"/>
      <c r="D16" s="22"/>
      <c r="E16" s="22"/>
      <c r="F16" s="22"/>
      <c r="G16" s="22"/>
      <c r="H16" s="29">
        <f>K16</f>
        <v>0</v>
      </c>
      <c r="I16" s="29">
        <v>0</v>
      </c>
      <c r="J16" s="30">
        <v>0</v>
      </c>
      <c r="K16" s="30">
        <v>0</v>
      </c>
      <c r="L16" s="29">
        <v>0</v>
      </c>
      <c r="M16" s="29">
        <f>P16</f>
        <v>0</v>
      </c>
      <c r="N16" s="29">
        <v>0</v>
      </c>
      <c r="O16" s="29">
        <v>0</v>
      </c>
      <c r="P16" s="29">
        <v>0</v>
      </c>
      <c r="Q16" s="29">
        <v>0</v>
      </c>
      <c r="R16" s="31"/>
    </row>
    <row r="17" spans="1:18" ht="120.75" hidden="1" customHeight="1">
      <c r="A17" s="28" t="s">
        <v>12</v>
      </c>
      <c r="B17" s="22" t="s">
        <v>23</v>
      </c>
      <c r="C17" s="22"/>
      <c r="D17" s="22"/>
      <c r="E17" s="22"/>
      <c r="F17" s="22"/>
      <c r="G17" s="22"/>
      <c r="H17" s="29">
        <v>0</v>
      </c>
      <c r="I17" s="29">
        <v>0</v>
      </c>
      <c r="J17" s="30">
        <v>0</v>
      </c>
      <c r="K17" s="30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31"/>
    </row>
    <row r="18" spans="1:18" ht="135.75" hidden="1" customHeight="1">
      <c r="A18" s="28" t="s">
        <v>13</v>
      </c>
      <c r="B18" s="22" t="s">
        <v>24</v>
      </c>
      <c r="C18" s="22"/>
      <c r="D18" s="22"/>
      <c r="E18" s="22"/>
      <c r="F18" s="22"/>
      <c r="G18" s="22"/>
      <c r="H18" s="29">
        <v>0</v>
      </c>
      <c r="I18" s="29">
        <v>0</v>
      </c>
      <c r="J18" s="30">
        <v>0</v>
      </c>
      <c r="K18" s="30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31"/>
    </row>
    <row r="19" spans="1:18" ht="31.5" hidden="1" customHeight="1">
      <c r="A19" s="28" t="s">
        <v>14</v>
      </c>
      <c r="B19" s="22" t="s">
        <v>25</v>
      </c>
      <c r="C19" s="22"/>
      <c r="D19" s="22"/>
      <c r="E19" s="22"/>
      <c r="F19" s="22"/>
      <c r="G19" s="22"/>
      <c r="H19" s="29">
        <v>0</v>
      </c>
      <c r="I19" s="29">
        <v>0</v>
      </c>
      <c r="J19" s="30">
        <v>0</v>
      </c>
      <c r="K19" s="30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31"/>
    </row>
    <row r="20" spans="1:18" ht="64.5" customHeight="1">
      <c r="A20" s="28" t="s">
        <v>44</v>
      </c>
      <c r="B20" s="22" t="s">
        <v>56</v>
      </c>
      <c r="C20" s="22"/>
      <c r="D20" s="22"/>
      <c r="E20" s="22"/>
      <c r="F20" s="22"/>
      <c r="G20" s="22"/>
      <c r="H20" s="29">
        <f>H22+H23</f>
        <v>45871.4</v>
      </c>
      <c r="I20" s="29">
        <f t="shared" ref="I20:K20" si="1">I22+I23</f>
        <v>38205.199999999997</v>
      </c>
      <c r="J20" s="29">
        <f t="shared" si="1"/>
        <v>5708.9</v>
      </c>
      <c r="K20" s="29">
        <f t="shared" si="1"/>
        <v>1957.3000000000047</v>
      </c>
      <c r="L20" s="29">
        <f t="shared" ref="L20" si="2">L22</f>
        <v>0</v>
      </c>
      <c r="M20" s="29">
        <f>M22+M23</f>
        <v>570</v>
      </c>
      <c r="N20" s="29">
        <v>0</v>
      </c>
      <c r="O20" s="29">
        <f>O22+O23</f>
        <v>0</v>
      </c>
      <c r="P20" s="29">
        <f>P22+P23</f>
        <v>570</v>
      </c>
      <c r="Q20" s="29">
        <f>Q22+Q23</f>
        <v>0</v>
      </c>
      <c r="R20" s="31"/>
    </row>
    <row r="21" spans="1:18" ht="293.25" customHeight="1">
      <c r="A21" s="28" t="s">
        <v>45</v>
      </c>
      <c r="B21" s="22" t="s">
        <v>64</v>
      </c>
      <c r="C21" s="22" t="s">
        <v>66</v>
      </c>
      <c r="D21" s="22" t="s">
        <v>67</v>
      </c>
      <c r="E21" s="22" t="s">
        <v>68</v>
      </c>
      <c r="F21" s="34" t="s">
        <v>51</v>
      </c>
      <c r="G21" s="34" t="s">
        <v>52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31"/>
    </row>
    <row r="22" spans="1:18" ht="248.25" customHeight="1">
      <c r="A22" s="28" t="s">
        <v>46</v>
      </c>
      <c r="B22" s="22" t="s">
        <v>57</v>
      </c>
      <c r="C22" s="22" t="s">
        <v>63</v>
      </c>
      <c r="D22" s="23" t="s">
        <v>69</v>
      </c>
      <c r="E22" s="22" t="s">
        <v>70</v>
      </c>
      <c r="F22" s="34" t="s">
        <v>51</v>
      </c>
      <c r="G22" s="34" t="s">
        <v>52</v>
      </c>
      <c r="H22" s="29">
        <f>I22+J22+K22+L22</f>
        <v>1358</v>
      </c>
      <c r="I22" s="29">
        <v>0</v>
      </c>
      <c r="J22" s="29">
        <v>0</v>
      </c>
      <c r="K22" s="29">
        <v>1358</v>
      </c>
      <c r="L22" s="29">
        <v>0</v>
      </c>
      <c r="M22" s="29">
        <f>N22+O22+P22+Q22</f>
        <v>570</v>
      </c>
      <c r="N22" s="29">
        <v>0</v>
      </c>
      <c r="O22" s="29">
        <v>0</v>
      </c>
      <c r="P22" s="29">
        <v>570</v>
      </c>
      <c r="Q22" s="29">
        <v>0</v>
      </c>
      <c r="R22" s="31"/>
    </row>
    <row r="23" spans="1:18" ht="171.75" customHeight="1">
      <c r="A23" s="28" t="s">
        <v>65</v>
      </c>
      <c r="B23" s="22" t="s">
        <v>58</v>
      </c>
      <c r="C23" s="23" t="s">
        <v>73</v>
      </c>
      <c r="D23" s="23" t="s">
        <v>74</v>
      </c>
      <c r="E23" s="22" t="s">
        <v>76</v>
      </c>
      <c r="F23" s="34" t="s">
        <v>71</v>
      </c>
      <c r="G23" s="34" t="s">
        <v>72</v>
      </c>
      <c r="H23" s="29">
        <v>44513.4</v>
      </c>
      <c r="I23" s="29">
        <v>38205.199999999997</v>
      </c>
      <c r="J23" s="29">
        <v>5708.9</v>
      </c>
      <c r="K23" s="30">
        <f>H23-I23-J23</f>
        <v>599.30000000000473</v>
      </c>
      <c r="L23" s="29">
        <v>0</v>
      </c>
      <c r="M23" s="29">
        <f>P23</f>
        <v>0</v>
      </c>
      <c r="N23" s="29">
        <v>0</v>
      </c>
      <c r="O23" s="29">
        <v>0</v>
      </c>
      <c r="P23" s="29">
        <v>0</v>
      </c>
      <c r="Q23" s="29">
        <v>0</v>
      </c>
      <c r="R23" s="31" t="s">
        <v>75</v>
      </c>
    </row>
    <row r="24" spans="1:18" ht="67.5" customHeight="1">
      <c r="A24" s="28" t="s">
        <v>47</v>
      </c>
      <c r="B24" s="22" t="s">
        <v>59</v>
      </c>
      <c r="C24" s="22"/>
      <c r="D24" s="22"/>
      <c r="E24" s="22"/>
      <c r="F24" s="22"/>
      <c r="G24" s="22"/>
      <c r="H24" s="29">
        <f>I24+J24+K24+L24</f>
        <v>34604.1</v>
      </c>
      <c r="I24" s="29">
        <v>29289.3</v>
      </c>
      <c r="J24" s="30">
        <v>4376.6000000000004</v>
      </c>
      <c r="K24" s="30">
        <v>601.5</v>
      </c>
      <c r="L24" s="29">
        <v>336.7</v>
      </c>
      <c r="M24" s="29">
        <f>M29</f>
        <v>99</v>
      </c>
      <c r="N24" s="29">
        <f t="shared" ref="N24:Q24" si="3">N29</f>
        <v>0</v>
      </c>
      <c r="O24" s="29">
        <f t="shared" si="3"/>
        <v>0</v>
      </c>
      <c r="P24" s="29">
        <f t="shared" si="3"/>
        <v>99</v>
      </c>
      <c r="Q24" s="29">
        <f t="shared" si="3"/>
        <v>0</v>
      </c>
      <c r="R24" s="31"/>
    </row>
    <row r="25" spans="1:18" ht="63" hidden="1" customHeight="1">
      <c r="A25" s="28" t="s">
        <v>8</v>
      </c>
      <c r="B25" s="22" t="s">
        <v>60</v>
      </c>
      <c r="C25" s="22"/>
      <c r="D25" s="22"/>
      <c r="E25" s="22"/>
      <c r="F25" s="22"/>
      <c r="G25" s="22"/>
      <c r="H25" s="29">
        <f t="shared" ref="H25:H28" si="4">K25</f>
        <v>37108.100000000006</v>
      </c>
      <c r="I25" s="29">
        <f t="shared" ref="I25:Q25" si="5">I26+I27</f>
        <v>0</v>
      </c>
      <c r="J25" s="30">
        <f t="shared" si="5"/>
        <v>0</v>
      </c>
      <c r="K25" s="30">
        <f>K26+K27+K28</f>
        <v>37108.100000000006</v>
      </c>
      <c r="L25" s="29">
        <f t="shared" si="5"/>
        <v>0</v>
      </c>
      <c r="M25" s="29" t="e">
        <f>M26+M27+M28</f>
        <v>#REF!</v>
      </c>
      <c r="N25" s="29" t="e">
        <f t="shared" si="5"/>
        <v>#REF!</v>
      </c>
      <c r="O25" s="29">
        <f t="shared" si="5"/>
        <v>0</v>
      </c>
      <c r="P25" s="29">
        <f>P26+P27+P28</f>
        <v>6323.9</v>
      </c>
      <c r="Q25" s="29" t="e">
        <f t="shared" si="5"/>
        <v>#REF!</v>
      </c>
      <c r="R25" s="31"/>
    </row>
    <row r="26" spans="1:18" ht="48" hidden="1" customHeight="1">
      <c r="A26" s="28" t="s">
        <v>15</v>
      </c>
      <c r="B26" s="22" t="s">
        <v>61</v>
      </c>
      <c r="C26" s="22"/>
      <c r="D26" s="22"/>
      <c r="E26" s="22"/>
      <c r="F26" s="22"/>
      <c r="G26" s="22"/>
      <c r="H26" s="29">
        <f t="shared" si="4"/>
        <v>26268.400000000001</v>
      </c>
      <c r="I26" s="29">
        <v>0</v>
      </c>
      <c r="J26" s="30">
        <v>0</v>
      </c>
      <c r="K26" s="35">
        <v>26268.400000000001</v>
      </c>
      <c r="L26" s="29">
        <v>0</v>
      </c>
      <c r="M26" s="29" t="e">
        <f>N26+O26+P26+Q26</f>
        <v>#REF!</v>
      </c>
      <c r="N26" s="29" t="e">
        <f>N27+N28</f>
        <v>#REF!</v>
      </c>
      <c r="O26" s="29">
        <f>O27+O28</f>
        <v>0</v>
      </c>
      <c r="P26" s="29">
        <v>5239</v>
      </c>
      <c r="Q26" s="29" t="e">
        <f>Q27+Q28</f>
        <v>#REF!</v>
      </c>
      <c r="R26" s="31"/>
    </row>
    <row r="27" spans="1:18" ht="75.75" hidden="1" customHeight="1">
      <c r="A27" s="28" t="s">
        <v>16</v>
      </c>
      <c r="B27" s="22" t="s">
        <v>62</v>
      </c>
      <c r="C27" s="22"/>
      <c r="D27" s="22"/>
      <c r="E27" s="22"/>
      <c r="F27" s="22"/>
      <c r="G27" s="22"/>
      <c r="H27" s="29">
        <f t="shared" si="4"/>
        <v>10839.7</v>
      </c>
      <c r="I27" s="29">
        <v>0</v>
      </c>
      <c r="J27" s="30">
        <v>0</v>
      </c>
      <c r="K27" s="29">
        <v>10839.7</v>
      </c>
      <c r="L27" s="29">
        <v>0</v>
      </c>
      <c r="M27" s="29" t="e">
        <f>N27+O27+P27+Q27</f>
        <v>#REF!</v>
      </c>
      <c r="N27" s="29" t="e">
        <f>N28+#REF!</f>
        <v>#REF!</v>
      </c>
      <c r="O27" s="29">
        <v>0</v>
      </c>
      <c r="P27" s="29">
        <v>1084.9000000000001</v>
      </c>
      <c r="Q27" s="29" t="e">
        <f>Q28+#REF!</f>
        <v>#REF!</v>
      </c>
      <c r="R27" s="31"/>
    </row>
    <row r="28" spans="1:18" ht="33" hidden="1" customHeight="1">
      <c r="A28" s="28" t="s">
        <v>27</v>
      </c>
      <c r="B28" s="22" t="s">
        <v>26</v>
      </c>
      <c r="C28" s="22"/>
      <c r="D28" s="22"/>
      <c r="E28" s="22"/>
      <c r="F28" s="22"/>
      <c r="G28" s="22"/>
      <c r="H28" s="29">
        <f t="shared" si="4"/>
        <v>0</v>
      </c>
      <c r="I28" s="29">
        <v>0</v>
      </c>
      <c r="J28" s="30">
        <v>0</v>
      </c>
      <c r="K28" s="30">
        <v>0</v>
      </c>
      <c r="L28" s="29">
        <v>0</v>
      </c>
      <c r="M28" s="29">
        <f>N28+O28+P28+Q28</f>
        <v>0</v>
      </c>
      <c r="N28" s="29">
        <v>0</v>
      </c>
      <c r="O28" s="29">
        <v>0</v>
      </c>
      <c r="P28" s="29">
        <v>0</v>
      </c>
      <c r="Q28" s="29">
        <v>0</v>
      </c>
      <c r="R28" s="31"/>
    </row>
    <row r="29" spans="1:18" ht="69.75" customHeight="1">
      <c r="A29" s="28" t="s">
        <v>9</v>
      </c>
      <c r="B29" s="22" t="s">
        <v>60</v>
      </c>
      <c r="C29" s="22"/>
      <c r="D29" s="22"/>
      <c r="E29" s="22"/>
      <c r="F29" s="22"/>
      <c r="G29" s="22"/>
      <c r="H29" s="29">
        <f>I29+J29+K29+L29</f>
        <v>34604.1</v>
      </c>
      <c r="I29" s="29">
        <v>29289.3</v>
      </c>
      <c r="J29" s="29">
        <v>4376.6000000000004</v>
      </c>
      <c r="K29" s="30">
        <v>601.5</v>
      </c>
      <c r="L29" s="30">
        <f>L31+L32</f>
        <v>336.7</v>
      </c>
      <c r="M29" s="29">
        <f>P29</f>
        <v>99</v>
      </c>
      <c r="N29" s="29">
        <v>0</v>
      </c>
      <c r="O29" s="29">
        <v>0</v>
      </c>
      <c r="P29" s="29">
        <f>P31+P32</f>
        <v>99</v>
      </c>
      <c r="Q29" s="29">
        <v>0</v>
      </c>
      <c r="R29" s="31"/>
    </row>
    <row r="30" spans="1:18" ht="142.5" customHeight="1">
      <c r="A30" s="28" t="s">
        <v>10</v>
      </c>
      <c r="B30" s="24" t="s">
        <v>77</v>
      </c>
      <c r="C30" s="25" t="s">
        <v>78</v>
      </c>
      <c r="D30" s="26" t="s">
        <v>79</v>
      </c>
      <c r="E30" s="22" t="s">
        <v>86</v>
      </c>
      <c r="F30" s="22"/>
      <c r="G30" s="22"/>
      <c r="H30" s="29"/>
      <c r="I30" s="29"/>
      <c r="J30" s="29"/>
      <c r="K30" s="30"/>
      <c r="L30" s="30"/>
      <c r="M30" s="29"/>
      <c r="N30" s="29"/>
      <c r="O30" s="29"/>
      <c r="P30" s="29"/>
      <c r="Q30" s="29"/>
      <c r="R30" s="31"/>
    </row>
    <row r="31" spans="1:18" ht="188.25" customHeight="1">
      <c r="A31" s="28" t="s">
        <v>11</v>
      </c>
      <c r="B31" s="22" t="s">
        <v>61</v>
      </c>
      <c r="C31" s="26" t="s">
        <v>80</v>
      </c>
      <c r="D31" s="26" t="s">
        <v>82</v>
      </c>
      <c r="E31" s="22" t="s">
        <v>81</v>
      </c>
      <c r="F31" s="34" t="s">
        <v>71</v>
      </c>
      <c r="G31" s="34" t="s">
        <v>71</v>
      </c>
      <c r="H31" s="29">
        <f>K31</f>
        <v>142</v>
      </c>
      <c r="I31" s="29">
        <v>0</v>
      </c>
      <c r="J31" s="30">
        <v>0</v>
      </c>
      <c r="K31" s="30">
        <v>142</v>
      </c>
      <c r="L31" s="29">
        <v>0</v>
      </c>
      <c r="M31" s="29">
        <f t="shared" ref="M31:M32" si="6">P31</f>
        <v>99</v>
      </c>
      <c r="N31" s="29">
        <v>0</v>
      </c>
      <c r="O31" s="29">
        <v>0</v>
      </c>
      <c r="P31" s="29">
        <v>99</v>
      </c>
      <c r="Q31" s="29">
        <v>0</v>
      </c>
      <c r="R31" s="31"/>
    </row>
    <row r="32" spans="1:18" ht="314.25" customHeight="1">
      <c r="A32" s="28" t="s">
        <v>22</v>
      </c>
      <c r="B32" s="22" t="s">
        <v>62</v>
      </c>
      <c r="C32" s="23" t="s">
        <v>83</v>
      </c>
      <c r="D32" s="27" t="s">
        <v>84</v>
      </c>
      <c r="E32" s="22" t="s">
        <v>87</v>
      </c>
      <c r="F32" s="34" t="s">
        <v>51</v>
      </c>
      <c r="G32" s="34" t="s">
        <v>52</v>
      </c>
      <c r="H32" s="29">
        <f>I32+J32+K32+L32</f>
        <v>34462.1</v>
      </c>
      <c r="I32" s="29">
        <v>29289.3</v>
      </c>
      <c r="J32" s="29">
        <v>4376.6000000000004</v>
      </c>
      <c r="K32" s="30">
        <f>601.5-142</f>
        <v>459.5</v>
      </c>
      <c r="L32" s="30">
        <v>336.7</v>
      </c>
      <c r="M32" s="29">
        <f t="shared" si="6"/>
        <v>0</v>
      </c>
      <c r="N32" s="29">
        <v>0</v>
      </c>
      <c r="O32" s="29">
        <v>0</v>
      </c>
      <c r="P32" s="29">
        <v>0</v>
      </c>
      <c r="Q32" s="29">
        <v>0</v>
      </c>
      <c r="R32" s="31" t="s">
        <v>85</v>
      </c>
    </row>
    <row r="33" spans="1:18" s="5" customFormat="1" ht="39" customHeight="1">
      <c r="A33" s="36" t="s">
        <v>48</v>
      </c>
      <c r="B33" s="37" t="s">
        <v>49</v>
      </c>
      <c r="C33" s="37"/>
      <c r="D33" s="37"/>
      <c r="E33" s="37"/>
      <c r="F33" s="37"/>
      <c r="G33" s="37"/>
      <c r="H33" s="38">
        <f t="shared" ref="H33:M33" si="7">H11+H24</f>
        <v>80475.5</v>
      </c>
      <c r="I33" s="38">
        <f t="shared" si="7"/>
        <v>67494.5</v>
      </c>
      <c r="J33" s="38">
        <f t="shared" si="7"/>
        <v>10085.5</v>
      </c>
      <c r="K33" s="38">
        <f t="shared" si="7"/>
        <v>2558.8000000000002</v>
      </c>
      <c r="L33" s="38">
        <f t="shared" si="7"/>
        <v>336.7</v>
      </c>
      <c r="M33" s="38">
        <f t="shared" si="7"/>
        <v>669</v>
      </c>
      <c r="N33" s="38">
        <f t="shared" ref="N33:Q33" si="8">N11+N24</f>
        <v>0</v>
      </c>
      <c r="O33" s="38">
        <f t="shared" si="8"/>
        <v>0</v>
      </c>
      <c r="P33" s="38">
        <f t="shared" si="8"/>
        <v>669</v>
      </c>
      <c r="Q33" s="38">
        <f t="shared" si="8"/>
        <v>0</v>
      </c>
      <c r="R33" s="31"/>
    </row>
    <row r="34" spans="1:18" s="5" customFormat="1" ht="88.5" customHeight="1">
      <c r="A34" s="36"/>
      <c r="B34" s="37"/>
      <c r="C34" s="37" t="s">
        <v>50</v>
      </c>
      <c r="D34" s="37"/>
      <c r="E34" s="37"/>
      <c r="F34" s="37"/>
      <c r="G34" s="37"/>
      <c r="H34" s="38">
        <f>H33</f>
        <v>80475.5</v>
      </c>
      <c r="I34" s="38">
        <f t="shared" ref="I34:Q34" si="9">I33</f>
        <v>67494.5</v>
      </c>
      <c r="J34" s="38">
        <f t="shared" si="9"/>
        <v>10085.5</v>
      </c>
      <c r="K34" s="38">
        <f t="shared" si="9"/>
        <v>2558.8000000000002</v>
      </c>
      <c r="L34" s="38">
        <f t="shared" si="9"/>
        <v>336.7</v>
      </c>
      <c r="M34" s="38">
        <f t="shared" si="9"/>
        <v>669</v>
      </c>
      <c r="N34" s="38">
        <f t="shared" si="9"/>
        <v>0</v>
      </c>
      <c r="O34" s="38">
        <f t="shared" si="9"/>
        <v>0</v>
      </c>
      <c r="P34" s="38">
        <f t="shared" si="9"/>
        <v>669</v>
      </c>
      <c r="Q34" s="38">
        <f t="shared" si="9"/>
        <v>0</v>
      </c>
      <c r="R34" s="31"/>
    </row>
    <row r="35" spans="1:18" s="5" customFormat="1" ht="34.5" customHeight="1">
      <c r="A35" s="13"/>
      <c r="B35" s="14"/>
      <c r="C35" s="14"/>
      <c r="D35" s="14"/>
      <c r="E35" s="14"/>
      <c r="F35" s="14"/>
      <c r="G35" s="14"/>
      <c r="H35" s="15"/>
      <c r="I35" s="15"/>
      <c r="J35" s="16"/>
      <c r="K35" s="16"/>
      <c r="L35" s="15"/>
      <c r="M35" s="15"/>
      <c r="N35" s="15"/>
      <c r="O35" s="15"/>
      <c r="P35" s="15"/>
      <c r="Q35" s="15"/>
      <c r="R35" s="17"/>
    </row>
    <row r="36" spans="1:18" s="5" customFormat="1" ht="33" customHeight="1">
      <c r="A36" s="13"/>
      <c r="B36" s="14"/>
      <c r="C36" s="14"/>
      <c r="D36" s="14"/>
      <c r="E36" s="14"/>
      <c r="F36" s="14"/>
      <c r="G36" s="14"/>
      <c r="H36" s="15"/>
      <c r="I36" s="15"/>
      <c r="J36" s="16"/>
      <c r="K36" s="16"/>
      <c r="L36" s="15"/>
      <c r="M36" s="15"/>
      <c r="N36" s="15"/>
      <c r="O36" s="15"/>
      <c r="P36" s="15"/>
      <c r="Q36" s="15"/>
      <c r="R36" s="17"/>
    </row>
    <row r="37" spans="1:18" s="20" customFormat="1" ht="24.75" customHeight="1">
      <c r="A37" s="19"/>
      <c r="B37" s="44" t="s">
        <v>30</v>
      </c>
      <c r="C37" s="44"/>
      <c r="D37" s="44"/>
      <c r="E37" s="44"/>
      <c r="F37" s="44"/>
      <c r="G37" s="44"/>
      <c r="J37" s="43" t="s">
        <v>53</v>
      </c>
      <c r="K37" s="43"/>
      <c r="O37" s="21"/>
      <c r="P37" s="21"/>
    </row>
    <row r="38" spans="1:18" s="7" customFormat="1" ht="24.75" customHeight="1">
      <c r="A38" s="6"/>
      <c r="B38" s="39"/>
      <c r="C38" s="39"/>
      <c r="D38" s="39"/>
      <c r="E38" s="39"/>
      <c r="F38" s="39"/>
      <c r="G38" s="39"/>
      <c r="H38" s="39"/>
      <c r="I38" s="39"/>
      <c r="J38" s="39"/>
      <c r="K38" s="12"/>
      <c r="O38" s="11"/>
      <c r="P38" s="11"/>
    </row>
    <row r="39" spans="1:18" s="10" customFormat="1" ht="31.5" customHeight="1">
      <c r="A39" s="8"/>
      <c r="B39" s="8"/>
      <c r="C39" s="8"/>
      <c r="D39" s="8"/>
      <c r="E39" s="8"/>
      <c r="F39" s="8"/>
      <c r="G39" s="8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8" s="10" customFormat="1" ht="25.9" customHeight="1">
      <c r="A40" s="8"/>
      <c r="B40" s="8"/>
      <c r="C40" s="8"/>
      <c r="D40" s="8"/>
      <c r="E40" s="8"/>
      <c r="F40" s="8"/>
      <c r="G40" s="8"/>
      <c r="H40" s="9"/>
      <c r="I40" s="9"/>
      <c r="J40" s="9"/>
      <c r="K40" s="9"/>
      <c r="M40" s="9"/>
      <c r="N40" s="9"/>
      <c r="O40" s="9"/>
      <c r="P40" s="9"/>
      <c r="Q40" s="9"/>
    </row>
    <row r="41" spans="1:18" s="10" customFormat="1" ht="23.25">
      <c r="A41" s="8"/>
      <c r="B41" s="8"/>
      <c r="C41" s="8"/>
      <c r="D41" s="8"/>
      <c r="E41" s="8"/>
      <c r="F41" s="8"/>
      <c r="G41" s="8"/>
      <c r="H41" s="9"/>
      <c r="I41" s="9"/>
      <c r="J41" s="9"/>
      <c r="K41" s="9"/>
      <c r="L41" s="9"/>
      <c r="M41" s="9"/>
      <c r="N41" s="9"/>
      <c r="O41" s="9"/>
      <c r="P41" s="9"/>
      <c r="Q41" s="9"/>
    </row>
  </sheetData>
  <mergeCells count="29">
    <mergeCell ref="P1:Q1"/>
    <mergeCell ref="M8:M9"/>
    <mergeCell ref="A2:R2"/>
    <mergeCell ref="M7:Q7"/>
    <mergeCell ref="H8:H9"/>
    <mergeCell ref="H7:L7"/>
    <mergeCell ref="E8:E9"/>
    <mergeCell ref="Q8:Q9"/>
    <mergeCell ref="I8:I9"/>
    <mergeCell ref="J8:J9"/>
    <mergeCell ref="K8:K9"/>
    <mergeCell ref="L8:L9"/>
    <mergeCell ref="N8:N9"/>
    <mergeCell ref="B38:J38"/>
    <mergeCell ref="A3:R3"/>
    <mergeCell ref="A4:R4"/>
    <mergeCell ref="R7:R9"/>
    <mergeCell ref="A7:A9"/>
    <mergeCell ref="J37:K37"/>
    <mergeCell ref="B37:G37"/>
    <mergeCell ref="F8:F9"/>
    <mergeCell ref="D8:D9"/>
    <mergeCell ref="G8:G9"/>
    <mergeCell ref="B7:B9"/>
    <mergeCell ref="C7:C9"/>
    <mergeCell ref="D7:E7"/>
    <mergeCell ref="F7:G7"/>
    <mergeCell ref="O8:O9"/>
    <mergeCell ref="P8:P9"/>
  </mergeCells>
  <pageMargins left="0.31496062992125984" right="0.31496062992125984" top="0.23622047244094491" bottom="0.19685039370078741" header="0.2" footer="0.19685039370078741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13</vt:lpstr>
      <vt:lpstr>'таблица 13'!Заголовки_для_печати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Admin</cp:lastModifiedBy>
  <cp:lastPrinted>2018-07-27T12:33:58Z</cp:lastPrinted>
  <dcterms:created xsi:type="dcterms:W3CDTF">2014-03-28T09:56:55Z</dcterms:created>
  <dcterms:modified xsi:type="dcterms:W3CDTF">2018-07-27T12:34:35Z</dcterms:modified>
</cp:coreProperties>
</file>