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таблица 13" sheetId="1" r:id="rId1"/>
  </sheets>
  <definedNames>
    <definedName name="_xlnm.Print_Titles" localSheetId="0">'таблица 13'!$8:$8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3" i="1" l="1"/>
  <c r="H33" i="1"/>
  <c r="L32" i="1"/>
  <c r="N31" i="1"/>
  <c r="N32" i="1" s="1"/>
  <c r="L31" i="1"/>
  <c r="Q25" i="1"/>
  <c r="Q24" i="1" s="1"/>
  <c r="Q23" i="1" s="1"/>
  <c r="N25" i="1"/>
  <c r="N24" i="1" s="1"/>
  <c r="N23" i="1" s="1"/>
  <c r="O24" i="1"/>
  <c r="P23" i="1"/>
  <c r="O23" i="1"/>
  <c r="Q22" i="1"/>
  <c r="P22" i="1"/>
  <c r="O22" i="1"/>
  <c r="N22" i="1"/>
  <c r="M21" i="1"/>
  <c r="K21" i="1"/>
  <c r="H21" i="1" s="1"/>
  <c r="M20" i="1"/>
  <c r="H20" i="1"/>
  <c r="H18" i="1" s="1"/>
  <c r="Q18" i="1"/>
  <c r="P18" i="1"/>
  <c r="O18" i="1"/>
  <c r="O9" i="1" s="1"/>
  <c r="M18" i="1"/>
  <c r="L18" i="1"/>
  <c r="J18" i="1"/>
  <c r="J9" i="1" s="1"/>
  <c r="J31" i="1" s="1"/>
  <c r="J32" i="1" s="1"/>
  <c r="I18" i="1"/>
  <c r="I9" i="1" s="1"/>
  <c r="M14" i="1"/>
  <c r="H14" i="1"/>
  <c r="M13" i="1"/>
  <c r="H13" i="1"/>
  <c r="M12" i="1"/>
  <c r="H12" i="1"/>
  <c r="M11" i="1"/>
  <c r="M10" i="1" s="1"/>
  <c r="H11" i="1"/>
  <c r="Q10" i="1"/>
  <c r="P10" i="1"/>
  <c r="O10" i="1"/>
  <c r="N10" i="1"/>
  <c r="L10" i="1"/>
  <c r="K10" i="1"/>
  <c r="J10" i="1"/>
  <c r="I10" i="1"/>
  <c r="H10" i="1"/>
  <c r="Q9" i="1"/>
  <c r="Q31" i="1" s="1"/>
  <c r="Q32" i="1" s="1"/>
  <c r="P9" i="1"/>
  <c r="P31" i="1" s="1"/>
  <c r="P32" i="1" s="1"/>
  <c r="M32" i="1" s="1"/>
  <c r="N9" i="1"/>
  <c r="I31" i="1" l="1"/>
  <c r="I32" i="1" s="1"/>
  <c r="H32" i="1" s="1"/>
  <c r="H9" i="1"/>
  <c r="H31" i="1" s="1"/>
  <c r="O31" i="1"/>
  <c r="O32" i="1" s="1"/>
  <c r="M9" i="1"/>
  <c r="M31" i="1" s="1"/>
  <c r="K18" i="1"/>
  <c r="K9" i="1" s="1"/>
  <c r="K31" i="1" s="1"/>
  <c r="K32" i="1" s="1"/>
</calcChain>
</file>

<file path=xl/sharedStrings.xml><?xml version="1.0" encoding="utf-8"?>
<sst xmlns="http://schemas.openxmlformats.org/spreadsheetml/2006/main" count="108" uniqueCount="85">
  <si>
    <t>Сведения</t>
  </si>
  <si>
    <t>о выполнении основных мероприятий, приоритетных мероприятий, мероприятий муниципальной программы                                                                                                                                                                                                         и об исполнении плана реализации муниципальной программы за 9 месяцев 2019 года</t>
  </si>
  <si>
    <t>муниципальной программы города Новошахтинска "Формирование комфортной городской среды"</t>
  </si>
  <si>
    <t>\</t>
  </si>
  <si>
    <t>тыс.руб.</t>
  </si>
  <si>
    <t>№ п/п</t>
  </si>
  <si>
    <t>Наименование основного мероприятия, приоритетного мероприятия, мероприятия муниципальной программы</t>
  </si>
  <si>
    <t>Контрольное событие программы</t>
  </si>
  <si>
    <t>Результаты реализации (краткое описание)</t>
  </si>
  <si>
    <t>Фактический срок реализации</t>
  </si>
  <si>
    <t>Предусмотрено муниципальной программой на 2019 год реализации</t>
  </si>
  <si>
    <t xml:space="preserve">Исполнено (кассовые расходы) </t>
  </si>
  <si>
    <t>Объемы неосвоенных средств и причины их неосвоения. Анализ последсвий нереализации (реализации не в полном объеме) основных мероприятий и мероприятий</t>
  </si>
  <si>
    <t>запланированные</t>
  </si>
  <si>
    <t>достигнутые</t>
  </si>
  <si>
    <t>начала</t>
  </si>
  <si>
    <t>окончания</t>
  </si>
  <si>
    <t>Всего</t>
  </si>
  <si>
    <t>Федеральный бюджет</t>
  </si>
  <si>
    <t>Областной бюджет</t>
  </si>
  <si>
    <t>Бюджет  города</t>
  </si>
  <si>
    <t>Внебюджетные источники</t>
  </si>
  <si>
    <t>1.</t>
  </si>
  <si>
    <t>Подпрограмма "Благоустройство общественных территорий"</t>
  </si>
  <si>
    <t>2.1.</t>
  </si>
  <si>
    <t>Основное мероприятие Улучшение технического состояния жилищного фонда</t>
  </si>
  <si>
    <t>2.1.1.</t>
  </si>
  <si>
    <t xml:space="preserve">Мероприятие Капитальный ремонт многоквартирных домов </t>
  </si>
  <si>
    <t>2.1.2.</t>
  </si>
  <si>
    <t>Мероприятие Участие Администрации города в  оплате  тарифа по капитальному ремонту за муниципальную собственность</t>
  </si>
  <si>
    <t>2.1.3.</t>
  </si>
  <si>
    <t>Мероприятие Изготовление кадастровых паспортов на земельные участки под многоквартирными домами,  включенными в план капитального ремонта домов</t>
  </si>
  <si>
    <t>2.1.4.</t>
  </si>
  <si>
    <t>Мероприятие: Сопровождение программного обеспечения "Информационная база ЖКХ"</t>
  </si>
  <si>
    <t>2.2.</t>
  </si>
  <si>
    <t xml:space="preserve">Основное мероприятие Информирование населения по вопросам управления многоквартирными домами, энергоэффективности  в жилищной сфере  и условий  проведения капитального ремонта </t>
  </si>
  <si>
    <t>2.2.1.</t>
  </si>
  <si>
    <t>Мероприятие Освещение в средствах массовой информации вопросов, касающихся выбора способов управления многоквартирными домами, деятельности управляющих и обслуживающих организаций, ТСЖ, ЖСК</t>
  </si>
  <si>
    <t>2.2.2.</t>
  </si>
  <si>
    <t>Мероприятие Проведение обучающих семинаров</t>
  </si>
  <si>
    <t>1.1.</t>
  </si>
  <si>
    <t>Основное мероприятие Благоустройство общественных территорий, а также мест массового отдыха населения</t>
  </si>
  <si>
    <t>1.1.1.</t>
  </si>
  <si>
    <t>Мероприятие Реализация мероприятий по повышению уровня общественного участия, использование инструментов общественного участия при выборе территории благоустройства и подготовке проекта благоустройства</t>
  </si>
  <si>
    <t xml:space="preserve">выбор общественной территории, подлежащей благоустройству </t>
  </si>
  <si>
    <t>повышение уровня вовлеченности заинтересованных граждан, организаций в реализацию мероприятий по благоустройству на территории города, учет мнения граждан при выполнении работ по благоустройству общественных территорий, проведение рейтингового голосования по выбору общественной территории, подлежащей благоустройству в первоочередном порядке</t>
  </si>
  <si>
    <t>в феврале 2019 года проведено онлайн-голосование на сайте gorodsreda2020.ru , в котором приняли участие 4 223 человека; на сайте Администрации города Новошахтинска проведен соцопрос по благоустройству территории парка пос. Соколово-Кундрюченский.</t>
  </si>
  <si>
    <t>январь 2019</t>
  </si>
  <si>
    <t>декабрь 2019</t>
  </si>
  <si>
    <t>1.1.2.</t>
  </si>
  <si>
    <t>Мероприятие Разработка документации (дизайн-проелта, сметного расчета с получением положительного заключения по результатам проведения проверки на соответствие сметным нормативам (достоверности определения сметной стоимости))</t>
  </si>
  <si>
    <t>разработка дизайн-проекта. сметного расчета и проектной документации общественной территории, планируемой к реализации в 2020 году</t>
  </si>
  <si>
    <t>подготовка пакета документации для участия в ежегодном областном конкурсе проектов благоустройства общественных территорий муниципальных образований Ростовской области, а также мест массового отдыха населения (городских парков), подготовка документов для реализации объекта в 2020 году</t>
  </si>
  <si>
    <t>подготовлена проектная документация на благостройство площади Комсомольской, заключен контракт на разаботку дизайн-проекта и документации на благоустройство парка. пос. Соколово-Кундрюченский, проведена проверка сметной документации по пл. Комсомольской</t>
  </si>
  <si>
    <t>до конца 2019 года средства будут освоены в полном объеме</t>
  </si>
  <si>
    <t>1.1.3.</t>
  </si>
  <si>
    <t>Мероприятие Реализация проектов благоустройства общественных территорий</t>
  </si>
  <si>
    <t>заключение муниципального контракта на благоустройство общественной территории и выполнение работ</t>
  </si>
  <si>
    <t xml:space="preserve">создание максимально благоприятных, комфортных и безопасных условий проживания населения, а также развитие и обустройство мест массового отдыха населения города </t>
  </si>
  <si>
    <t>приобретена и установлена сцена в городском парке культуры и отдыха; заключен муниципальный контракт с ООО "Строительные решения" на выполнение работ по благоустройству площади Комсомольской, проводятся работы по благоустройству площади</t>
  </si>
  <si>
    <t>2 квартал  2018</t>
  </si>
  <si>
    <t>4 квартал  2018</t>
  </si>
  <si>
    <t>2.</t>
  </si>
  <si>
    <t>Подпрограмма "Благоустройство дворовых территорий многоквартирных домов"</t>
  </si>
  <si>
    <t>3.1.</t>
  </si>
  <si>
    <t>Основное мероприятие Благоустройство дворовых территорий многоквартирных домов</t>
  </si>
  <si>
    <t>3.1.1.</t>
  </si>
  <si>
    <t>Мероприятие Проведение конкурсного отбора дворовых территорий</t>
  </si>
  <si>
    <t>3.1.2.</t>
  </si>
  <si>
    <t>Мероприятие Реализация проектов благоустройства дворовых территорий многоквартирных домов</t>
  </si>
  <si>
    <t>3.1.3.</t>
  </si>
  <si>
    <t>Мероприятие Приобретение техники и оборудования</t>
  </si>
  <si>
    <t>Мероприятие Проведение семинаров  в сфере благоустройства с участием заинтересованных граждан, организаций и иных лиц, общих собраний  собственников помещений в многоквартирных домах.</t>
  </si>
  <si>
    <t>проведение семинаров и собраний собственников помещений в многоквартирных домах</t>
  </si>
  <si>
    <t>принятие собственниками осознанных решений в сфере благоустройства территорий многоквартирных домов</t>
  </si>
  <si>
    <t>на сайте Администрации города Новошахтиснка размещен информационный материал по реализации мероприятий национального проекта "Формирование комфортной городской среды"</t>
  </si>
  <si>
    <t>проведение отбора дворовых территорий подлежащих благоустройству</t>
  </si>
  <si>
    <t>поступление заявок, проведение топографической съемки дворовых территорий, проведение конкурсного отбора дворовых территорий подлежащих благоустройству</t>
  </si>
  <si>
    <t>мероприятие не проводится в связи с отсутствием финансирования</t>
  </si>
  <si>
    <t>заключение контрактов на благоустройство дворовых территорий и выполнение работ</t>
  </si>
  <si>
    <t>производство работ в соответствии с дизайн-проектами по устройству освещения, асфальтового покрытия, детских, спортивных площадок, автомобильных стоянок, озеленения, установка лавочек, урн, малых архитектурных форм</t>
  </si>
  <si>
    <t>3.</t>
  </si>
  <si>
    <t>Итого по муниципальной программе</t>
  </si>
  <si>
    <t>ответственный исполнитель муниципальной программы - МКУ "УГХ"</t>
  </si>
  <si>
    <t>соисполнитель - КУИ Администрации 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</si>
</sst>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8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name val="Arial"/>
      <family val="2"/>
      <charset val="204"/>
    </font>
    <font>
      <sz val="15"/>
      <color rgb="FF000000"/>
      <name val="Calibri"/>
      <family val="2"/>
      <charset val="204"/>
    </font>
    <font>
      <sz val="15"/>
      <color rgb="FF000000"/>
      <name val="Arial"/>
      <family val="2"/>
      <charset val="204"/>
    </font>
    <font>
      <sz val="2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3" fillId="0" borderId="0" xfId="0" applyFont="1"/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justify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65" fontId="1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2" borderId="0" xfId="0" applyFont="1" applyFill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view="pageBreakPreview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:R2"/>
    </sheetView>
  </sheetViews>
  <sheetFormatPr defaultColWidth="8.5546875" defaultRowHeight="15.6" x14ac:dyDescent="0.3"/>
  <cols>
    <col min="1" max="1" width="7" style="10" customWidth="1"/>
    <col min="2" max="2" width="34.21875" style="10" customWidth="1"/>
    <col min="3" max="3" width="20.44140625" style="10" customWidth="1"/>
    <col min="4" max="4" width="20.21875" style="10" customWidth="1"/>
    <col min="5" max="5" width="21.88671875" style="10" customWidth="1"/>
    <col min="6" max="6" width="11.5546875" style="10" customWidth="1"/>
    <col min="7" max="7" width="16" style="10" customWidth="1"/>
    <col min="8" max="8" width="12" style="11" customWidth="1"/>
    <col min="9" max="9" width="14.21875" style="11" customWidth="1"/>
    <col min="10" max="10" width="14.21875" style="10" customWidth="1"/>
    <col min="11" max="11" width="13.88671875" style="10" customWidth="1"/>
    <col min="12" max="12" width="14.88671875" style="11" customWidth="1"/>
    <col min="13" max="13" width="13" style="11" customWidth="1"/>
    <col min="14" max="14" width="11.6640625" style="11" customWidth="1"/>
    <col min="15" max="15" width="13.5546875" style="11" customWidth="1"/>
    <col min="16" max="16" width="13.6640625" style="11" customWidth="1"/>
    <col min="17" max="17" width="14.44140625" style="11" customWidth="1"/>
    <col min="18" max="18" width="20.6640625" customWidth="1"/>
  </cols>
  <sheetData>
    <row r="1" spans="1:18" s="12" customFormat="1" ht="27.75" customHeight="1" x14ac:dyDescent="0.4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2" customFormat="1" ht="48" customHeight="1" x14ac:dyDescent="0.4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2" customFormat="1" ht="24" customHeight="1" x14ac:dyDescent="0.4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x14ac:dyDescent="0.3">
      <c r="A4" s="10" t="s">
        <v>3</v>
      </c>
      <c r="R4" s="11" t="s">
        <v>4</v>
      </c>
    </row>
    <row r="5" spans="1:18" ht="34.5" customHeight="1" x14ac:dyDescent="0.3">
      <c r="A5" s="7" t="s">
        <v>5</v>
      </c>
      <c r="B5" s="7" t="s">
        <v>6</v>
      </c>
      <c r="C5" s="7" t="s">
        <v>7</v>
      </c>
      <c r="D5" s="7" t="s">
        <v>8</v>
      </c>
      <c r="E5" s="7"/>
      <c r="F5" s="7" t="s">
        <v>9</v>
      </c>
      <c r="G5" s="7"/>
      <c r="H5" s="6" t="s">
        <v>10</v>
      </c>
      <c r="I5" s="6"/>
      <c r="J5" s="6"/>
      <c r="K5" s="6"/>
      <c r="L5" s="6"/>
      <c r="M5" s="6" t="s">
        <v>11</v>
      </c>
      <c r="N5" s="6"/>
      <c r="O5" s="6"/>
      <c r="P5" s="6"/>
      <c r="Q5" s="6"/>
      <c r="R5" s="5" t="s">
        <v>12</v>
      </c>
    </row>
    <row r="6" spans="1:18" ht="25.5" customHeight="1" x14ac:dyDescent="0.3">
      <c r="A6" s="7"/>
      <c r="B6" s="7"/>
      <c r="C6" s="7"/>
      <c r="D6" s="4" t="s">
        <v>13</v>
      </c>
      <c r="E6" s="4" t="s">
        <v>14</v>
      </c>
      <c r="F6" s="4" t="s">
        <v>15</v>
      </c>
      <c r="G6" s="4" t="s">
        <v>16</v>
      </c>
      <c r="H6" s="6" t="s">
        <v>17</v>
      </c>
      <c r="I6" s="6" t="s">
        <v>18</v>
      </c>
      <c r="J6" s="4" t="s">
        <v>19</v>
      </c>
      <c r="K6" s="4" t="s">
        <v>20</v>
      </c>
      <c r="L6" s="6" t="s">
        <v>21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5"/>
    </row>
    <row r="7" spans="1:18" ht="108" customHeight="1" x14ac:dyDescent="0.3">
      <c r="A7" s="7"/>
      <c r="B7" s="7"/>
      <c r="C7" s="7"/>
      <c r="D7" s="4"/>
      <c r="E7" s="4"/>
      <c r="F7" s="4"/>
      <c r="G7" s="4"/>
      <c r="H7" s="6"/>
      <c r="I7" s="6"/>
      <c r="J7" s="4"/>
      <c r="K7" s="4"/>
      <c r="L7" s="6"/>
      <c r="M7" s="6"/>
      <c r="N7" s="6"/>
      <c r="O7" s="6"/>
      <c r="P7" s="6"/>
      <c r="Q7" s="6"/>
      <c r="R7" s="5"/>
    </row>
    <row r="8" spans="1:18" ht="15" x14ac:dyDescent="0.3">
      <c r="A8" s="13" t="s">
        <v>22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3">
        <v>9</v>
      </c>
      <c r="J8" s="14">
        <v>10</v>
      </c>
      <c r="K8" s="13">
        <v>11</v>
      </c>
      <c r="L8" s="14">
        <v>12</v>
      </c>
      <c r="M8" s="13">
        <v>13</v>
      </c>
      <c r="N8" s="14">
        <v>14</v>
      </c>
      <c r="O8" s="13">
        <v>15</v>
      </c>
      <c r="P8" s="14">
        <v>16</v>
      </c>
      <c r="Q8" s="13">
        <v>17</v>
      </c>
      <c r="R8" s="14">
        <v>18</v>
      </c>
    </row>
    <row r="9" spans="1:18" ht="52.5" customHeight="1" x14ac:dyDescent="0.3">
      <c r="A9" s="15" t="s">
        <v>22</v>
      </c>
      <c r="B9" s="16" t="s">
        <v>23</v>
      </c>
      <c r="C9" s="16"/>
      <c r="D9" s="16"/>
      <c r="E9" s="16"/>
      <c r="F9" s="16"/>
      <c r="G9" s="16"/>
      <c r="H9" s="17">
        <f>I9+J9+K9+L9</f>
        <v>16902.2</v>
      </c>
      <c r="I9" s="17">
        <f>I18</f>
        <v>14018.2</v>
      </c>
      <c r="J9" s="17">
        <f>J18</f>
        <v>286.10000000000002</v>
      </c>
      <c r="K9" s="17">
        <f>K18</f>
        <v>2597.9</v>
      </c>
      <c r="L9" s="17">
        <v>0</v>
      </c>
      <c r="M9" s="17">
        <f>N9+O9+P9+Q9</f>
        <v>1297.5</v>
      </c>
      <c r="N9" s="17">
        <f>N18</f>
        <v>0</v>
      </c>
      <c r="O9" s="17">
        <f>O18</f>
        <v>0</v>
      </c>
      <c r="P9" s="17">
        <f>P18</f>
        <v>1297.5</v>
      </c>
      <c r="Q9" s="17">
        <f>Q18</f>
        <v>0</v>
      </c>
      <c r="R9" s="18"/>
    </row>
    <row r="10" spans="1:18" ht="49.5" hidden="1" customHeight="1" x14ac:dyDescent="0.3">
      <c r="A10" s="15" t="s">
        <v>24</v>
      </c>
      <c r="B10" s="16" t="s">
        <v>25</v>
      </c>
      <c r="C10" s="16"/>
      <c r="D10" s="16"/>
      <c r="E10" s="16"/>
      <c r="F10" s="16"/>
      <c r="G10" s="16"/>
      <c r="H10" s="17">
        <f>H11+H12+H13+H14</f>
        <v>3972.9</v>
      </c>
      <c r="I10" s="17">
        <f>I11</f>
        <v>0</v>
      </c>
      <c r="J10" s="19">
        <f>J11</f>
        <v>0</v>
      </c>
      <c r="K10" s="19">
        <f>K11+K12+K13+K14</f>
        <v>3972.9</v>
      </c>
      <c r="L10" s="17">
        <f>L11</f>
        <v>0</v>
      </c>
      <c r="M10" s="17">
        <f>M11+M12+M13+M14</f>
        <v>706.8</v>
      </c>
      <c r="N10" s="17">
        <f>N11</f>
        <v>0</v>
      </c>
      <c r="O10" s="17">
        <f>O11</f>
        <v>0</v>
      </c>
      <c r="P10" s="17">
        <f>P11+P12+P13+P14</f>
        <v>706.8</v>
      </c>
      <c r="Q10" s="17">
        <f>Q11</f>
        <v>0</v>
      </c>
      <c r="R10" s="18"/>
    </row>
    <row r="11" spans="1:18" ht="48.75" hidden="1" customHeight="1" x14ac:dyDescent="0.3">
      <c r="A11" s="15" t="s">
        <v>26</v>
      </c>
      <c r="B11" s="16" t="s">
        <v>27</v>
      </c>
      <c r="C11" s="16"/>
      <c r="D11" s="16"/>
      <c r="E11" s="16"/>
      <c r="F11" s="16"/>
      <c r="G11" s="16"/>
      <c r="H11" s="17">
        <f>I11+J11+K11+L11</f>
        <v>2035.9</v>
      </c>
      <c r="I11" s="17">
        <v>0</v>
      </c>
      <c r="J11" s="20">
        <v>0</v>
      </c>
      <c r="K11" s="20">
        <v>2035.9</v>
      </c>
      <c r="L11" s="21">
        <v>0</v>
      </c>
      <c r="M11" s="17">
        <f>N11+O11+P11+Q11</f>
        <v>0</v>
      </c>
      <c r="N11" s="17">
        <v>0</v>
      </c>
      <c r="O11" s="21">
        <v>0</v>
      </c>
      <c r="P11" s="17">
        <v>0</v>
      </c>
      <c r="Q11" s="17">
        <v>0</v>
      </c>
      <c r="R11" s="18"/>
    </row>
    <row r="12" spans="1:18" ht="78.75" hidden="1" customHeight="1" x14ac:dyDescent="0.3">
      <c r="A12" s="15" t="s">
        <v>28</v>
      </c>
      <c r="B12" s="16" t="s">
        <v>29</v>
      </c>
      <c r="C12" s="16"/>
      <c r="D12" s="16"/>
      <c r="E12" s="16"/>
      <c r="F12" s="16"/>
      <c r="G12" s="16"/>
      <c r="H12" s="17">
        <f>I12+J12+K12+L12</f>
        <v>1937</v>
      </c>
      <c r="I12" s="17">
        <v>0</v>
      </c>
      <c r="J12" s="19">
        <v>0</v>
      </c>
      <c r="K12" s="19">
        <v>1937</v>
      </c>
      <c r="L12" s="17">
        <v>0</v>
      </c>
      <c r="M12" s="17">
        <f>P12</f>
        <v>706.8</v>
      </c>
      <c r="N12" s="17">
        <v>0</v>
      </c>
      <c r="O12" s="17">
        <v>0</v>
      </c>
      <c r="P12" s="17">
        <v>706.8</v>
      </c>
      <c r="Q12" s="17">
        <v>0</v>
      </c>
      <c r="R12" s="18"/>
    </row>
    <row r="13" spans="1:18" ht="90.75" hidden="1" customHeight="1" x14ac:dyDescent="0.3">
      <c r="A13" s="15" t="s">
        <v>30</v>
      </c>
      <c r="B13" s="16" t="s">
        <v>31</v>
      </c>
      <c r="C13" s="16"/>
      <c r="D13" s="16"/>
      <c r="E13" s="16"/>
      <c r="F13" s="16"/>
      <c r="G13" s="16"/>
      <c r="H13" s="17">
        <f>K13</f>
        <v>0</v>
      </c>
      <c r="I13" s="17">
        <v>0</v>
      </c>
      <c r="J13" s="19">
        <v>0</v>
      </c>
      <c r="K13" s="19">
        <v>0</v>
      </c>
      <c r="L13" s="17">
        <v>0</v>
      </c>
      <c r="M13" s="17">
        <f>P13</f>
        <v>0</v>
      </c>
      <c r="N13" s="17">
        <v>0</v>
      </c>
      <c r="O13" s="17">
        <v>0</v>
      </c>
      <c r="P13" s="17">
        <v>0</v>
      </c>
      <c r="Q13" s="17">
        <v>0</v>
      </c>
      <c r="R13" s="18"/>
    </row>
    <row r="14" spans="1:18" ht="50.25" hidden="1" customHeight="1" x14ac:dyDescent="0.3">
      <c r="A14" s="15" t="s">
        <v>32</v>
      </c>
      <c r="B14" s="16" t="s">
        <v>33</v>
      </c>
      <c r="C14" s="16"/>
      <c r="D14" s="16"/>
      <c r="E14" s="16"/>
      <c r="F14" s="16"/>
      <c r="G14" s="16"/>
      <c r="H14" s="17">
        <f>K14</f>
        <v>0</v>
      </c>
      <c r="I14" s="17">
        <v>0</v>
      </c>
      <c r="J14" s="19">
        <v>0</v>
      </c>
      <c r="K14" s="19">
        <v>0</v>
      </c>
      <c r="L14" s="17">
        <v>0</v>
      </c>
      <c r="M14" s="17">
        <f>P14</f>
        <v>0</v>
      </c>
      <c r="N14" s="17">
        <v>0</v>
      </c>
      <c r="O14" s="17">
        <v>0</v>
      </c>
      <c r="P14" s="17">
        <v>0</v>
      </c>
      <c r="Q14" s="17">
        <v>0</v>
      </c>
      <c r="R14" s="18"/>
    </row>
    <row r="15" spans="1:18" ht="120.75" hidden="1" customHeight="1" x14ac:dyDescent="0.3">
      <c r="A15" s="15" t="s">
        <v>34</v>
      </c>
      <c r="B15" s="16" t="s">
        <v>35</v>
      </c>
      <c r="C15" s="16"/>
      <c r="D15" s="16"/>
      <c r="E15" s="16"/>
      <c r="F15" s="16"/>
      <c r="G15" s="16"/>
      <c r="H15" s="17">
        <v>0</v>
      </c>
      <c r="I15" s="17">
        <v>0</v>
      </c>
      <c r="J15" s="19">
        <v>0</v>
      </c>
      <c r="K15" s="19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/>
    </row>
    <row r="16" spans="1:18" ht="135.75" hidden="1" customHeight="1" x14ac:dyDescent="0.3">
      <c r="A16" s="15" t="s">
        <v>36</v>
      </c>
      <c r="B16" s="16" t="s">
        <v>37</v>
      </c>
      <c r="C16" s="16"/>
      <c r="D16" s="16"/>
      <c r="E16" s="16"/>
      <c r="F16" s="16"/>
      <c r="G16" s="16"/>
      <c r="H16" s="17">
        <v>0</v>
      </c>
      <c r="I16" s="17">
        <v>0</v>
      </c>
      <c r="J16" s="19">
        <v>0</v>
      </c>
      <c r="K16" s="19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8"/>
    </row>
    <row r="17" spans="1:18" ht="31.5" hidden="1" customHeight="1" x14ac:dyDescent="0.3">
      <c r="A17" s="15" t="s">
        <v>38</v>
      </c>
      <c r="B17" s="16" t="s">
        <v>39</v>
      </c>
      <c r="C17" s="16"/>
      <c r="D17" s="16"/>
      <c r="E17" s="16"/>
      <c r="F17" s="16"/>
      <c r="G17" s="16"/>
      <c r="H17" s="17">
        <v>0</v>
      </c>
      <c r="I17" s="17">
        <v>0</v>
      </c>
      <c r="J17" s="19">
        <v>0</v>
      </c>
      <c r="K17" s="19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8"/>
    </row>
    <row r="18" spans="1:18" ht="64.5" customHeight="1" x14ac:dyDescent="0.3">
      <c r="A18" s="15" t="s">
        <v>40</v>
      </c>
      <c r="B18" s="16" t="s">
        <v>41</v>
      </c>
      <c r="C18" s="16"/>
      <c r="D18" s="16"/>
      <c r="E18" s="16"/>
      <c r="F18" s="16"/>
      <c r="G18" s="16"/>
      <c r="H18" s="17">
        <f>H20+H21</f>
        <v>16902.2</v>
      </c>
      <c r="I18" s="17">
        <f>I20+I21</f>
        <v>14018.2</v>
      </c>
      <c r="J18" s="17">
        <f>J20+J21</f>
        <v>286.10000000000002</v>
      </c>
      <c r="K18" s="17">
        <f>K20+K21</f>
        <v>2597.9</v>
      </c>
      <c r="L18" s="17">
        <f>L20</f>
        <v>0</v>
      </c>
      <c r="M18" s="17">
        <f>M20+M21</f>
        <v>1297.5</v>
      </c>
      <c r="N18" s="17">
        <v>0</v>
      </c>
      <c r="O18" s="17">
        <f>O20+O21</f>
        <v>0</v>
      </c>
      <c r="P18" s="17">
        <f>P20+P21</f>
        <v>1297.5</v>
      </c>
      <c r="Q18" s="17">
        <f>Q20+Q21</f>
        <v>0</v>
      </c>
      <c r="R18" s="18"/>
    </row>
    <row r="19" spans="1:18" ht="394.5" customHeight="1" x14ac:dyDescent="0.3">
      <c r="A19" s="15" t="s">
        <v>42</v>
      </c>
      <c r="B19" s="16" t="s">
        <v>43</v>
      </c>
      <c r="C19" s="22" t="s">
        <v>44</v>
      </c>
      <c r="D19" s="23" t="s">
        <v>45</v>
      </c>
      <c r="E19" s="16" t="s">
        <v>46</v>
      </c>
      <c r="F19" s="24" t="s">
        <v>47</v>
      </c>
      <c r="G19" s="24" t="s">
        <v>48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8"/>
    </row>
    <row r="20" spans="1:18" ht="339" customHeight="1" x14ac:dyDescent="0.3">
      <c r="A20" s="15" t="s">
        <v>49</v>
      </c>
      <c r="B20" s="16" t="s">
        <v>50</v>
      </c>
      <c r="C20" s="23" t="s">
        <v>51</v>
      </c>
      <c r="D20" s="23" t="s">
        <v>52</v>
      </c>
      <c r="E20" s="16" t="s">
        <v>53</v>
      </c>
      <c r="F20" s="24" t="s">
        <v>47</v>
      </c>
      <c r="G20" s="24" t="s">
        <v>48</v>
      </c>
      <c r="H20" s="17">
        <f>I20+J20+K20+L20</f>
        <v>1967.8</v>
      </c>
      <c r="I20" s="17">
        <v>0</v>
      </c>
      <c r="J20" s="17">
        <v>0</v>
      </c>
      <c r="K20" s="17">
        <v>1967.8</v>
      </c>
      <c r="L20" s="17">
        <v>0</v>
      </c>
      <c r="M20" s="17">
        <f>N20+O20+P20+Q20</f>
        <v>700.5</v>
      </c>
      <c r="N20" s="17">
        <v>0</v>
      </c>
      <c r="O20" s="17">
        <v>0</v>
      </c>
      <c r="P20" s="17">
        <v>700.5</v>
      </c>
      <c r="Q20" s="17">
        <v>0</v>
      </c>
      <c r="R20" s="18" t="s">
        <v>54</v>
      </c>
    </row>
    <row r="21" spans="1:18" ht="292.5" customHeight="1" x14ac:dyDescent="0.3">
      <c r="A21" s="15" t="s">
        <v>55</v>
      </c>
      <c r="B21" s="16" t="s">
        <v>56</v>
      </c>
      <c r="C21" s="23" t="s">
        <v>57</v>
      </c>
      <c r="D21" s="23" t="s">
        <v>58</v>
      </c>
      <c r="E21" s="16" t="s">
        <v>59</v>
      </c>
      <c r="F21" s="24" t="s">
        <v>60</v>
      </c>
      <c r="G21" s="24" t="s">
        <v>61</v>
      </c>
      <c r="H21" s="17">
        <f>I21+J21+K21</f>
        <v>14934.400000000001</v>
      </c>
      <c r="I21" s="17">
        <v>14018.2</v>
      </c>
      <c r="J21" s="17">
        <v>286.10000000000002</v>
      </c>
      <c r="K21" s="19">
        <f>2597.9-1967.8</f>
        <v>630.10000000000014</v>
      </c>
      <c r="L21" s="17">
        <v>0</v>
      </c>
      <c r="M21" s="17">
        <f>P21</f>
        <v>597</v>
      </c>
      <c r="N21" s="17">
        <v>0</v>
      </c>
      <c r="O21" s="17">
        <v>0</v>
      </c>
      <c r="P21" s="17">
        <v>597</v>
      </c>
      <c r="Q21" s="17">
        <v>0</v>
      </c>
      <c r="R21" s="18" t="s">
        <v>54</v>
      </c>
    </row>
    <row r="22" spans="1:18" ht="67.5" customHeight="1" x14ac:dyDescent="0.3">
      <c r="A22" s="15" t="s">
        <v>62</v>
      </c>
      <c r="B22" s="16" t="s">
        <v>63</v>
      </c>
      <c r="C22" s="16"/>
      <c r="D22" s="16"/>
      <c r="E22" s="16"/>
      <c r="F22" s="16"/>
      <c r="G22" s="16"/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f>N27</f>
        <v>0</v>
      </c>
      <c r="O22" s="17">
        <f>O27</f>
        <v>0</v>
      </c>
      <c r="P22" s="17">
        <f>P27</f>
        <v>0</v>
      </c>
      <c r="Q22" s="17">
        <f>Q27</f>
        <v>0</v>
      </c>
      <c r="R22" s="18"/>
    </row>
    <row r="23" spans="1:18" ht="63" hidden="1" customHeight="1" x14ac:dyDescent="0.3">
      <c r="A23" s="15" t="s">
        <v>64</v>
      </c>
      <c r="B23" s="16" t="s">
        <v>65</v>
      </c>
      <c r="C23" s="16"/>
      <c r="D23" s="16"/>
      <c r="E23" s="16"/>
      <c r="F23" s="16"/>
      <c r="G23" s="16"/>
      <c r="H23" s="17"/>
      <c r="I23" s="17"/>
      <c r="J23" s="19"/>
      <c r="K23" s="19"/>
      <c r="L23" s="19"/>
      <c r="M23" s="19"/>
      <c r="N23" s="17" t="e">
        <f>N24+N25</f>
        <v>#REF!</v>
      </c>
      <c r="O23" s="17">
        <f>O24+O25</f>
        <v>0</v>
      </c>
      <c r="P23" s="17">
        <f>P24+P25+P26</f>
        <v>6323.9</v>
      </c>
      <c r="Q23" s="17" t="e">
        <f>Q24+Q25</f>
        <v>#REF!</v>
      </c>
      <c r="R23" s="18"/>
    </row>
    <row r="24" spans="1:18" ht="48" hidden="1" customHeight="1" x14ac:dyDescent="0.3">
      <c r="A24" s="15" t="s">
        <v>66</v>
      </c>
      <c r="B24" s="16" t="s">
        <v>67</v>
      </c>
      <c r="C24" s="16"/>
      <c r="D24" s="16"/>
      <c r="E24" s="16"/>
      <c r="F24" s="16"/>
      <c r="G24" s="16"/>
      <c r="H24" s="17"/>
      <c r="I24" s="17"/>
      <c r="J24" s="19"/>
      <c r="K24" s="20"/>
      <c r="L24" s="19"/>
      <c r="M24" s="20"/>
      <c r="N24" s="17" t="e">
        <f>N25+N26</f>
        <v>#REF!</v>
      </c>
      <c r="O24" s="17">
        <f>O25+O26</f>
        <v>0</v>
      </c>
      <c r="P24" s="17">
        <v>5239</v>
      </c>
      <c r="Q24" s="17" t="e">
        <f>Q25+Q26</f>
        <v>#REF!</v>
      </c>
      <c r="R24" s="18"/>
    </row>
    <row r="25" spans="1:18" ht="75.75" hidden="1" customHeight="1" x14ac:dyDescent="0.3">
      <c r="A25" s="15" t="s">
        <v>68</v>
      </c>
      <c r="B25" s="16" t="s">
        <v>69</v>
      </c>
      <c r="C25" s="16"/>
      <c r="D25" s="16"/>
      <c r="E25" s="16"/>
      <c r="F25" s="16"/>
      <c r="G25" s="16"/>
      <c r="H25" s="17"/>
      <c r="I25" s="17"/>
      <c r="J25" s="19"/>
      <c r="K25" s="17"/>
      <c r="L25" s="19"/>
      <c r="M25" s="17"/>
      <c r="N25" s="17" t="e">
        <f>N26+#REF!</f>
        <v>#REF!</v>
      </c>
      <c r="O25" s="17">
        <v>0</v>
      </c>
      <c r="P25" s="17">
        <v>1084.9000000000001</v>
      </c>
      <c r="Q25" s="17" t="e">
        <f>Q26+#REF!</f>
        <v>#REF!</v>
      </c>
      <c r="R25" s="18"/>
    </row>
    <row r="26" spans="1:18" ht="33" hidden="1" customHeight="1" x14ac:dyDescent="0.3">
      <c r="A26" s="15" t="s">
        <v>70</v>
      </c>
      <c r="B26" s="16" t="s">
        <v>71</v>
      </c>
      <c r="C26" s="16"/>
      <c r="D26" s="16"/>
      <c r="E26" s="16"/>
      <c r="F26" s="16"/>
      <c r="G26" s="16"/>
      <c r="H26" s="17"/>
      <c r="I26" s="17"/>
      <c r="J26" s="19"/>
      <c r="K26" s="19"/>
      <c r="L26" s="19"/>
      <c r="M26" s="19"/>
      <c r="N26" s="17">
        <v>0</v>
      </c>
      <c r="O26" s="17">
        <v>0</v>
      </c>
      <c r="P26" s="17">
        <v>0</v>
      </c>
      <c r="Q26" s="17">
        <v>0</v>
      </c>
      <c r="R26" s="18"/>
    </row>
    <row r="27" spans="1:18" ht="69.75" customHeight="1" x14ac:dyDescent="0.3">
      <c r="A27" s="15" t="s">
        <v>24</v>
      </c>
      <c r="B27" s="16" t="s">
        <v>65</v>
      </c>
      <c r="C27" s="16"/>
      <c r="D27" s="16"/>
      <c r="E27" s="16"/>
      <c r="F27" s="16"/>
      <c r="G27" s="16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8"/>
    </row>
    <row r="28" spans="1:18" ht="218.25" customHeight="1" x14ac:dyDescent="0.3">
      <c r="A28" s="15" t="s">
        <v>26</v>
      </c>
      <c r="B28" s="25" t="s">
        <v>72</v>
      </c>
      <c r="C28" s="26" t="s">
        <v>73</v>
      </c>
      <c r="D28" s="27" t="s">
        <v>74</v>
      </c>
      <c r="E28" s="28" t="s">
        <v>75</v>
      </c>
      <c r="F28" s="24" t="s">
        <v>47</v>
      </c>
      <c r="G28" s="24" t="s">
        <v>48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8"/>
    </row>
    <row r="29" spans="1:18" ht="188.25" customHeight="1" x14ac:dyDescent="0.3">
      <c r="A29" s="15" t="s">
        <v>28</v>
      </c>
      <c r="B29" s="29" t="s">
        <v>67</v>
      </c>
      <c r="C29" s="27" t="s">
        <v>76</v>
      </c>
      <c r="D29" s="27" t="s">
        <v>77</v>
      </c>
      <c r="E29" s="28" t="s">
        <v>78</v>
      </c>
      <c r="F29" s="24" t="s">
        <v>47</v>
      </c>
      <c r="G29" s="24" t="s">
        <v>48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8"/>
    </row>
    <row r="30" spans="1:18" ht="267" customHeight="1" x14ac:dyDescent="0.3">
      <c r="A30" s="15" t="s">
        <v>30</v>
      </c>
      <c r="B30" s="29" t="s">
        <v>69</v>
      </c>
      <c r="C30" s="23" t="s">
        <v>79</v>
      </c>
      <c r="D30" s="30" t="s">
        <v>80</v>
      </c>
      <c r="E30" s="28" t="s">
        <v>78</v>
      </c>
      <c r="F30" s="24" t="s">
        <v>47</v>
      </c>
      <c r="G30" s="24" t="s">
        <v>48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8"/>
    </row>
    <row r="31" spans="1:18" s="34" customFormat="1" ht="39" customHeight="1" x14ac:dyDescent="0.25">
      <c r="A31" s="31" t="s">
        <v>81</v>
      </c>
      <c r="B31" s="32" t="s">
        <v>82</v>
      </c>
      <c r="C31" s="32"/>
      <c r="D31" s="32"/>
      <c r="E31" s="32"/>
      <c r="F31" s="32"/>
      <c r="G31" s="32"/>
      <c r="H31" s="33">
        <f t="shared" ref="H31:Q31" si="0">H9+H22</f>
        <v>16902.2</v>
      </c>
      <c r="I31" s="33">
        <f t="shared" si="0"/>
        <v>14018.2</v>
      </c>
      <c r="J31" s="33">
        <f t="shared" si="0"/>
        <v>286.10000000000002</v>
      </c>
      <c r="K31" s="33">
        <f t="shared" si="0"/>
        <v>2597.9</v>
      </c>
      <c r="L31" s="33">
        <f t="shared" si="0"/>
        <v>0</v>
      </c>
      <c r="M31" s="33">
        <f t="shared" si="0"/>
        <v>1297.5</v>
      </c>
      <c r="N31" s="33">
        <f t="shared" si="0"/>
        <v>0</v>
      </c>
      <c r="O31" s="33">
        <f t="shared" si="0"/>
        <v>0</v>
      </c>
      <c r="P31" s="33">
        <f t="shared" si="0"/>
        <v>1297.5</v>
      </c>
      <c r="Q31" s="33">
        <f t="shared" si="0"/>
        <v>0</v>
      </c>
      <c r="R31" s="18"/>
    </row>
    <row r="32" spans="1:18" s="34" customFormat="1" ht="88.5" customHeight="1" x14ac:dyDescent="0.25">
      <c r="A32" s="31"/>
      <c r="B32" s="32"/>
      <c r="C32" s="32" t="s">
        <v>83</v>
      </c>
      <c r="D32" s="32"/>
      <c r="E32" s="32"/>
      <c r="F32" s="32"/>
      <c r="G32" s="32"/>
      <c r="H32" s="33">
        <f>I32+J32+K32+L32</f>
        <v>16302.2</v>
      </c>
      <c r="I32" s="33">
        <f>I31</f>
        <v>14018.2</v>
      </c>
      <c r="J32" s="33">
        <f>J31</f>
        <v>286.10000000000002</v>
      </c>
      <c r="K32" s="33">
        <f>K31-K33</f>
        <v>1997.9</v>
      </c>
      <c r="L32" s="33">
        <f>L31</f>
        <v>0</v>
      </c>
      <c r="M32" s="33">
        <f>P32</f>
        <v>700.5</v>
      </c>
      <c r="N32" s="33">
        <f>N31</f>
        <v>0</v>
      </c>
      <c r="O32" s="33">
        <f>O31</f>
        <v>0</v>
      </c>
      <c r="P32" s="33">
        <f>P31-597</f>
        <v>700.5</v>
      </c>
      <c r="Q32" s="33">
        <f>Q31</f>
        <v>0</v>
      </c>
      <c r="R32" s="18"/>
    </row>
    <row r="33" spans="1:18" s="34" customFormat="1" ht="73.5" customHeight="1" x14ac:dyDescent="0.25">
      <c r="A33" s="31"/>
      <c r="B33" s="32"/>
      <c r="C33" s="32" t="s">
        <v>84</v>
      </c>
      <c r="D33" s="32"/>
      <c r="E33" s="32"/>
      <c r="F33" s="32"/>
      <c r="G33" s="32"/>
      <c r="H33" s="33">
        <f>K33</f>
        <v>600</v>
      </c>
      <c r="I33" s="33">
        <v>0</v>
      </c>
      <c r="J33" s="35">
        <v>0</v>
      </c>
      <c r="K33" s="35">
        <v>600</v>
      </c>
      <c r="L33" s="33">
        <v>0</v>
      </c>
      <c r="M33" s="33">
        <f>P33</f>
        <v>597</v>
      </c>
      <c r="N33" s="33">
        <v>0</v>
      </c>
      <c r="O33" s="33">
        <v>0</v>
      </c>
      <c r="P33" s="33">
        <v>597</v>
      </c>
      <c r="Q33" s="33">
        <v>0</v>
      </c>
      <c r="R33" s="36"/>
    </row>
    <row r="34" spans="1:18" s="34" customFormat="1" ht="73.5" customHeight="1" x14ac:dyDescent="0.25">
      <c r="A34" s="37"/>
      <c r="B34" s="38"/>
      <c r="C34" s="38"/>
      <c r="D34" s="38"/>
      <c r="E34" s="38"/>
      <c r="F34" s="38"/>
      <c r="G34" s="38"/>
      <c r="H34" s="39"/>
      <c r="I34" s="39"/>
      <c r="J34" s="40"/>
      <c r="K34" s="40"/>
      <c r="L34" s="39"/>
      <c r="M34" s="39"/>
      <c r="N34" s="39"/>
      <c r="O34" s="39"/>
      <c r="P34" s="39"/>
      <c r="Q34" s="39"/>
      <c r="R34" s="41"/>
    </row>
    <row r="35" spans="1:18" s="34" customFormat="1" ht="73.5" customHeight="1" x14ac:dyDescent="0.25">
      <c r="A35" s="37"/>
      <c r="B35" s="38"/>
      <c r="C35" s="38"/>
      <c r="D35" s="38"/>
      <c r="E35" s="38"/>
      <c r="F35" s="38"/>
      <c r="G35" s="38"/>
      <c r="H35" s="39"/>
      <c r="I35" s="39"/>
      <c r="J35" s="40"/>
      <c r="K35" s="40"/>
      <c r="L35" s="39"/>
      <c r="M35" s="39"/>
      <c r="N35" s="39"/>
      <c r="O35" s="39"/>
      <c r="P35" s="39"/>
      <c r="Q35" s="39"/>
      <c r="R35" s="41"/>
    </row>
    <row r="36" spans="1:18" s="34" customFormat="1" ht="34.5" customHeight="1" x14ac:dyDescent="0.25">
      <c r="A36" s="37"/>
      <c r="B36" s="38"/>
      <c r="C36" s="38"/>
      <c r="D36" s="38"/>
      <c r="E36" s="38"/>
      <c r="F36" s="38"/>
      <c r="G36" s="38"/>
      <c r="H36" s="42"/>
      <c r="I36" s="42"/>
      <c r="J36" s="43"/>
      <c r="K36" s="43"/>
      <c r="L36" s="42"/>
      <c r="M36" s="42"/>
      <c r="N36" s="42"/>
      <c r="O36" s="42"/>
      <c r="P36" s="42"/>
      <c r="Q36" s="42"/>
      <c r="R36" s="41"/>
    </row>
    <row r="37" spans="1:18" s="34" customFormat="1" ht="33" customHeight="1" x14ac:dyDescent="0.25">
      <c r="A37" s="37"/>
      <c r="B37" s="38"/>
      <c r="C37" s="38"/>
      <c r="D37" s="38"/>
      <c r="E37" s="38"/>
      <c r="F37" s="38"/>
      <c r="G37" s="38"/>
      <c r="H37" s="42"/>
      <c r="I37" s="42"/>
      <c r="J37" s="43"/>
      <c r="K37" s="43"/>
      <c r="L37" s="42"/>
      <c r="M37" s="42"/>
      <c r="N37" s="42"/>
      <c r="O37" s="42"/>
      <c r="P37" s="42"/>
      <c r="Q37" s="42"/>
      <c r="R37" s="41"/>
    </row>
    <row r="38" spans="1:18" s="45" customFormat="1" ht="24.75" customHeight="1" x14ac:dyDescent="0.4">
      <c r="A38" s="44"/>
      <c r="B38" s="3"/>
      <c r="C38" s="3"/>
      <c r="D38" s="3"/>
      <c r="E38" s="3"/>
      <c r="F38" s="3"/>
      <c r="G38" s="3"/>
      <c r="J38" s="2"/>
      <c r="K38" s="2"/>
      <c r="O38" s="46"/>
      <c r="P38" s="46"/>
    </row>
    <row r="39" spans="1:18" s="49" customFormat="1" ht="24.75" customHeight="1" x14ac:dyDescent="0.4">
      <c r="A39" s="47"/>
      <c r="B39" s="1"/>
      <c r="C39" s="1"/>
      <c r="D39" s="1"/>
      <c r="E39" s="1"/>
      <c r="F39" s="1"/>
      <c r="G39" s="1"/>
      <c r="H39" s="1"/>
      <c r="I39" s="1"/>
      <c r="J39" s="1"/>
      <c r="K39" s="48"/>
      <c r="O39" s="50"/>
      <c r="P39" s="50"/>
    </row>
    <row r="40" spans="1:18" s="12" customFormat="1" ht="31.5" customHeight="1" x14ac:dyDescent="0.45">
      <c r="A40" s="51"/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8" s="12" customFormat="1" ht="25.95" customHeight="1" x14ac:dyDescent="0.45">
      <c r="A41" s="51"/>
      <c r="B41" s="51"/>
      <c r="C41" s="51"/>
      <c r="D41" s="51"/>
      <c r="E41" s="51"/>
      <c r="F41" s="51"/>
      <c r="G41" s="51"/>
      <c r="H41" s="52"/>
      <c r="I41" s="52"/>
      <c r="J41" s="52"/>
      <c r="K41" s="52"/>
      <c r="M41" s="52"/>
      <c r="N41" s="52"/>
      <c r="O41" s="52"/>
      <c r="P41" s="52"/>
      <c r="Q41" s="52"/>
    </row>
    <row r="42" spans="1:18" s="12" customFormat="1" ht="23.4" x14ac:dyDescent="0.45">
      <c r="A42" s="51"/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</row>
  </sheetData>
  <mergeCells count="28">
    <mergeCell ref="B39:J39"/>
    <mergeCell ref="N6:N7"/>
    <mergeCell ref="O6:O7"/>
    <mergeCell ref="P6:P7"/>
    <mergeCell ref="Q6:Q7"/>
    <mergeCell ref="B38:G38"/>
    <mergeCell ref="J38:K38"/>
    <mergeCell ref="I6:I7"/>
    <mergeCell ref="J6:J7"/>
    <mergeCell ref="K6:K7"/>
    <mergeCell ref="L6:L7"/>
    <mergeCell ref="M6:M7"/>
    <mergeCell ref="A1:R1"/>
    <mergeCell ref="A2:R2"/>
    <mergeCell ref="A3:R3"/>
    <mergeCell ref="A5:A7"/>
    <mergeCell ref="B5:B7"/>
    <mergeCell ref="C5:C7"/>
    <mergeCell ref="D5:E5"/>
    <mergeCell ref="F5:G5"/>
    <mergeCell ref="H5:L5"/>
    <mergeCell ref="M5:Q5"/>
    <mergeCell ref="R5:R7"/>
    <mergeCell ref="D6:D7"/>
    <mergeCell ref="E6:E7"/>
    <mergeCell ref="F6:F7"/>
    <mergeCell ref="G6:G7"/>
    <mergeCell ref="H6:H7"/>
  </mergeCells>
  <pageMargins left="0.31527777777777799" right="0.31527777777777799" top="0.23611111111111099" bottom="0.196527777777778" header="0.51180555555555496" footer="0.51180555555555496"/>
  <pageSetup paperSize="9"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13</vt:lpstr>
      <vt:lpstr>'таблица 13'!Заголовки_для_печати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User</cp:lastModifiedBy>
  <cp:revision>1</cp:revision>
  <cp:lastPrinted>2019-07-16T14:07:49Z</cp:lastPrinted>
  <dcterms:created xsi:type="dcterms:W3CDTF">2014-03-28T09:56:55Z</dcterms:created>
  <dcterms:modified xsi:type="dcterms:W3CDTF">2022-08-17T11:41:07Z</dcterms:modified>
  <dc:language>ru-RU</dc:language>
</cp:coreProperties>
</file>