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таблица 9" sheetId="1" r:id="rId1"/>
  </sheets>
  <definedNames>
    <definedName name="_xlnm.Print_Titles" localSheetId="0">'таблица 9'!$6:$6</definedName>
    <definedName name="_xlnm.Print_Area" localSheetId="0">'таблица 9'!$A$1:$P$40</definedName>
  </definedNames>
  <calcPr fullCalcOnLoad="1"/>
</workbook>
</file>

<file path=xl/sharedStrings.xml><?xml version="1.0" encoding="utf-8"?>
<sst xmlns="http://schemas.openxmlformats.org/spreadsheetml/2006/main" count="167" uniqueCount="128">
  <si>
    <t>Содействие развитию организаций, образующих инфраструктуру поддержки субъектов МСП</t>
  </si>
  <si>
    <t>Развитие молодежного предпринимательства</t>
  </si>
  <si>
    <t>1.</t>
  </si>
  <si>
    <t>2.</t>
  </si>
  <si>
    <t>3.</t>
  </si>
  <si>
    <t>1.1.</t>
  </si>
  <si>
    <t>1.2.</t>
  </si>
  <si>
    <t>1.3.</t>
  </si>
  <si>
    <t>2.1.</t>
  </si>
  <si>
    <t>3.1.</t>
  </si>
  <si>
    <t>Организация и  проведение городских выставок товаропроизводителей; ярмарок с участием субъектов МСП</t>
  </si>
  <si>
    <t>областной бюджет</t>
  </si>
  <si>
    <t>внебюджетные источники</t>
  </si>
  <si>
    <t>бюджет города</t>
  </si>
  <si>
    <t>Срок реализации (дата)</t>
  </si>
  <si>
    <t>Ответственный исполнитель (руководитель/ФИО)</t>
  </si>
  <si>
    <t>Заключение договора о предоставлении займа</t>
  </si>
  <si>
    <t>Контрольное событие программы</t>
  </si>
  <si>
    <t>сентябрь-октябрь 2014 года</t>
  </si>
  <si>
    <t>IV  квартал 2014 года</t>
  </si>
  <si>
    <t>Проведение городской выставки, ярмарки с участием субъектов МСП</t>
  </si>
  <si>
    <t>3.2.</t>
  </si>
  <si>
    <t xml:space="preserve">Создание подготовленной  для реализации инвестиционных проектов инженерно-транспортной инфраструктуры 
</t>
  </si>
  <si>
    <t>2.2.</t>
  </si>
  <si>
    <t>2.3.</t>
  </si>
  <si>
    <t>2.4.</t>
  </si>
  <si>
    <t xml:space="preserve">Защита прав потребителей в городе Новошахтинске </t>
  </si>
  <si>
    <t>Создание благоприятных 
условий для привлечения инвестиций в город Новошахтинск</t>
  </si>
  <si>
    <t>в течение года</t>
  </si>
  <si>
    <t>федеральный бюджет</t>
  </si>
  <si>
    <t xml:space="preserve">Наименование подпрограммы, основного мероприятия, мероприятия подпрограммы
</t>
  </si>
  <si>
    <t>Финансовая поддержка мероприятий государственно-частного партнерства для реализации инвестиционных проектов</t>
  </si>
  <si>
    <t>2.1.1.</t>
  </si>
  <si>
    <t>2.2.1.</t>
  </si>
  <si>
    <t>2.3.1.</t>
  </si>
  <si>
    <t>2.4.1.</t>
  </si>
  <si>
    <t>2.4.2.</t>
  </si>
  <si>
    <t>4.</t>
  </si>
  <si>
    <t>3.1.1.</t>
  </si>
  <si>
    <t>3.1.2.</t>
  </si>
  <si>
    <t>3.2.1.</t>
  </si>
  <si>
    <t>3.2.2.</t>
  </si>
  <si>
    <t>Проведение социологических опросов среди потребителей, представителей хозяйствующих субъектов города по вопросам защиты прав потребителей в различных сферах деятельности</t>
  </si>
  <si>
    <t>Распространение и издание для потребителей информационно-справочных  материалов  по вопросам  защиты  прав потребителей  в  различных  сферах экономической деятельности</t>
  </si>
  <si>
    <t>Профилактика правонарушений в сфере защиты прав потребителей</t>
  </si>
  <si>
    <t>Информационное обеспечение потребителей. Просвещение и популяризация вопросов защиты прав потребителей</t>
  </si>
  <si>
    <t>Пропаганда и популяризация предпринимательской деятельности</t>
  </si>
  <si>
    <t>Проведение конкурсов в сфере предпринимательства</t>
  </si>
  <si>
    <t>Проведение конкурса в сфере предпринимательства</t>
  </si>
  <si>
    <t xml:space="preserve">Проведение конкурса «Потребителей права нужно знать как дважды-два» </t>
  </si>
  <si>
    <t>Проведение викторины «Грамотный потребитель»</t>
  </si>
  <si>
    <t>Итого по программе</t>
  </si>
  <si>
    <t xml:space="preserve">начальник сектора перспективного развития Администрации города Гончарова Ю.А. </t>
  </si>
  <si>
    <t>начальник отдела экономики Администрации города Воронина В.В.</t>
  </si>
  <si>
    <t>начальник отдела экономики Администрации города  Воронина В.В.</t>
  </si>
  <si>
    <t xml:space="preserve">директор филиала  федерального государственного автономного образовательного учреждения высшего профессионального образования   «Южный федеральный университет»  в г.Новошахтинске Ростовской области Пилипенко Л.И.;                                                                                 начальник отдела экономики Администрации города Воронина В.В.
</t>
  </si>
  <si>
    <t>начальник отдела потребительского рынка Администрации города  Музыкантова Н.М.;                                           начальник отдела экономики Администрации города Воронина В.В.</t>
  </si>
  <si>
    <t>начальник отдела потребительского рынка Администрации города   Музыкантова Н.М.;                                           начальник отдела экономики Администрации города  Воронина В.В.</t>
  </si>
  <si>
    <t>начальник отдела потребительского рынка Администрации города Музыкантова Н.М.</t>
  </si>
  <si>
    <t>I квартал 2014 года</t>
  </si>
  <si>
    <t>Расширение доступа субъектов МСП  к финансовым ресурсам</t>
  </si>
  <si>
    <t>II, IV кварталы 2014 года</t>
  </si>
  <si>
    <t>IV квартал 2014 года</t>
  </si>
  <si>
    <t>II квартал 2014 года</t>
  </si>
  <si>
    <t>II-III кварталы 2014 года</t>
  </si>
  <si>
    <t>по отдельно утвержденному плану</t>
  </si>
  <si>
    <t xml:space="preserve">Отчет </t>
  </si>
  <si>
    <t>Результат реализации                (краткое описание)</t>
  </si>
  <si>
    <t>Фактическая дата начала реализации мероприятия</t>
  </si>
  <si>
    <t>Предусмотрено муниципальной программой</t>
  </si>
  <si>
    <t>Факт на отчетную дату</t>
  </si>
  <si>
    <t>Расходы на реализацию муниципальной программы, (тыс.руб.)</t>
  </si>
  <si>
    <t>Заключено контрактов на отчетную дату, тыс.руб.</t>
  </si>
  <si>
    <t>причины не исполнения мероприятий</t>
  </si>
  <si>
    <t>сентябрь</t>
  </si>
  <si>
    <t>весь период</t>
  </si>
  <si>
    <t>Финансирование мероприятий в текущем году не предусмотрено</t>
  </si>
  <si>
    <t>январь</t>
  </si>
  <si>
    <t>IV квартал</t>
  </si>
  <si>
    <t xml:space="preserve">Начальник отдела экономики </t>
  </si>
  <si>
    <t>В.В.Воронина</t>
  </si>
  <si>
    <t>Корректировка документов стратегического и территориального планирования города Новошахтинска</t>
  </si>
  <si>
    <t>начальник отдела главного архитектора Администрации города  Бобрицкая А.И.</t>
  </si>
  <si>
    <t>Внесение изменений в правила землепользования и застройки муниципального образования «Город Новошахтинск»</t>
  </si>
  <si>
    <t>I квартал 2015 года</t>
  </si>
  <si>
    <t>Предоставление субсидий  субъектам МСП в целях возмещения части затрат по лизинговым платежам, в том числе по первоначальному взносу</t>
  </si>
  <si>
    <t>Проведение конкурса по отбору субъектов МСП, претендующих на получение субсидии субъектам МСП в целях возмещения части затрат по лизинговым платежам, в том числе по первоначальному взносу</t>
  </si>
  <si>
    <t>декабрь</t>
  </si>
  <si>
    <t>Проведение семинаров, форумов, открытых уроков с участием обучающихся общеобразовательных организаций и студентов высших профессиональных учебных организаций города</t>
  </si>
  <si>
    <t>Проведение семинаров, форумов среди обучающихся общеобразовательных организаций и студентов высших учебных организаций по вопросам предпринимательской деятельности</t>
  </si>
  <si>
    <t>Проведение конкурсов, акций, викторин по направлению «Защита прав потребителей» среди граждан города, обучающихся образовательных организаций города</t>
  </si>
  <si>
    <t>Проведение акции «Узнай свои права»</t>
  </si>
  <si>
    <t>Проведение конкурса «Защита прав потребителей глазами молодого поколения»</t>
  </si>
  <si>
    <t>I квартал</t>
  </si>
  <si>
    <t>II квартал</t>
  </si>
  <si>
    <t>III квартал</t>
  </si>
  <si>
    <t xml:space="preserve">IV  квартал </t>
  </si>
  <si>
    <t>Распространение для потребителей информационно-справочных материалов по вопросам защиты прав потребителей</t>
  </si>
  <si>
    <t xml:space="preserve">Проведение социологических опросов среди населения города </t>
  </si>
  <si>
    <t>Проведение конкурсов, акций, викторин для стимулирования добросовестной конкуренции среди предприятий города</t>
  </si>
  <si>
    <t>Проведение рейтингового конкурса «Доверие потребителей»</t>
  </si>
  <si>
    <t>3.2.3.</t>
  </si>
  <si>
    <t>Распространение и издание для предприятий и индивидуальных предпринимателей информационных  материалов  по вопросам  обеспечения соблюдения  защиты  прав потребителям в различных  сферах деятельности</t>
  </si>
  <si>
    <t>Распространение информационно-справочных материалов для хозяйствующих субъектов, осуществляющих деятельность на потребительском рынке города</t>
  </si>
  <si>
    <t>В помещении МФЦ 13.03.2015 проведена акция «Consumer Consulting – Узнай свои права!»</t>
  </si>
  <si>
    <t>Среди обучающихся общеобразовательных организаций и организаций начального, среднего профессионального образования города с 15.03.2015 по 15.04.2015 проведен творческий конкурс «Защита прав потребителей глазами молодого поколения» (постановление Администрации города от 11.03.2015 № 223). Победителям конкурса вручены дипломы, кубки и памятные подарки.</t>
  </si>
  <si>
    <t>Среди жителей города с 01.06.2015 по 30.06.2015 проведена общегородская викторина «Грамотный потребитель» (постановление Администрации города от 29.05.2015 № 544). Победителю викторины вручен диплом и памятный подарок.</t>
  </si>
  <si>
    <t>Фактическая дата окончания реализации мероприятия, наступления контрольного события</t>
  </si>
  <si>
    <t>об исполнении плана реализации муниципальной программы города Новошахтинска "Развитие экономики" за 2015 год</t>
  </si>
  <si>
    <t>заключен договор о предоставлении субсидии ООО "ЭМС" на сумму 805,6 тыс.руб.</t>
  </si>
  <si>
    <t>1 договор, 805,6тыс.руб.</t>
  </si>
  <si>
    <t>Развитие субъектов малого и среднего предпринимательства   (далее – субъектов МСП) города Новошахтинска</t>
  </si>
  <si>
    <t xml:space="preserve">Предоставление имущественного взноса Некоммерческой организации "Муниципальный фонд поддержки малого предпринимательства " (далее - МФПМП) для целей предоставления  заемных средств субъектам МСП </t>
  </si>
  <si>
    <t xml:space="preserve">Проведен конкурс "На лучшее новогоднее оформление предприятий и учреждений города Новошахтинска (с 16.12.2015 по 26.12.2015), а также успешным предпринимателям города к профессиональным праздникам вручены Благодарственные письма и Благодарность Мэра города </t>
  </si>
  <si>
    <t xml:space="preserve">IV квартал 2015 года
</t>
  </si>
  <si>
    <t xml:space="preserve">Проведена работа по приведению правил землепользования и застройки муниципального образования «Город Новошахтинск» в соответствие с приказом Министерства экономического развития России от 01.09.2014 № 540 «Об утверждении классификатора видов разрешенного использования земельных участков» Внесенные изменения 
утверждены  решением Новошахтинской городской Думы от 10.10.2015    № 203
</t>
  </si>
  <si>
    <t>Инициаторам проекта разъяснены  условия участия в  конкурсе на право заключения соглашений об участии сторон государственно-частного партнерства в реализации инвестиционного проекта на территории Ростовской области. В отчетном году заявка была подана ООО "Завод "ТермоПласт". Заявка была отклонена по решению конкурсной комиссии по проведению конкурса на право заключения соглашений об участии сторон государственно-частного партнерства в реализации инвестиционного проекта</t>
  </si>
  <si>
    <t>Обеспечение мероприятий, направленных на формирование благоприятного инвестиционного имиджа</t>
  </si>
  <si>
    <t>Подготовка презентационных и информационных материалов об инвестиционном климате и инвестиционных проектах города</t>
  </si>
  <si>
    <t>На открытых уроках по защите прав потребителей в 9 школах города распространено 145 листовок, во время проведения акции «Consumer Consulting – Узнай свои права!» - 25 листовок, путем личного приема - 91 листовка.</t>
  </si>
  <si>
    <t>Среди хозяйствующих субъектов, реализующих свежее мясо, с 15.10.2015 по 30.11.2015 проведен конкурс «Доверие потребителей» (постановление Администрации города от 15.10.2015 № 1087). Победителю конкурса вручен диплом.</t>
  </si>
  <si>
    <t>На совещаниях с хозяйствующими субъектами 27.05.2015 распространено 200 листовок, 25.09.2015 - 64 листовки, 03.11.2015 - 96 листовок, 11.12.2015 - 128 листовок, путем личного приема - 48 листовок.</t>
  </si>
  <si>
    <t>В МБОУ СОШ № 40 10.12.2015 проведен конкурс среди учащихся старших классов. Победителям вручены грамоты и ценные подарки.</t>
  </si>
  <si>
    <t>Проведен социологический опрос жителей города в сфере бытового обслуживания. Опрошено 323 респондента, 8 респондентов приняли участие посредством интернет-опроса. Отчет размещен на официальном сайте Администрации города в сети Интернет.</t>
  </si>
  <si>
    <t xml:space="preserve">В феврале 2015 года делегация  Администрации города приняла участие в мероприятиях Всероссийского форума «Бизнес-Успех» в качестве финалиста конкурса на лучшую муниципальную практику поддержки малого бизнеса Национальной предпринимательской премии «Бизнес-Успех» (г. Москва). Кроме того, Новошахтинск был представлен на выставочной экспозиции «Инвестиционный потенциал малых территорий».  В целях привлечения инвестиций на стенде была отражена информация об имеющихся незадействованных площадях ОАО «НМЗ» и бизнес-проект по благоустройству парка Комсомольский.
В целях повышения уровня информированности о городе и его инвестиционных возможностях  информационная работа была организована в основном посредством функционирования официального сайта Администрации города. Информационный блок «Инвестиции» обновляется регулярно
</t>
  </si>
  <si>
    <t>В рамках празднования 
Дня российского предпринимательства
проведено 63 мероприятия (приложение № 1).                                        По итогам Всемирной недели предпринимательства было проведено Управлением образования Администрации города Новошахтинска 24 мероприятия (презентации, круглые столы, встречи с индивидуальными предпринимателями, экскурсии на предприятия города, дискуссии)                           Кроме того проведена олимпиада "Предпринимательство - ориентир научно-исследовательской деятельности студентов и сфера карьерного роста выпускников" среди студентов и учащейся молодежи города Новошахтинска (26.10.2015), также проведен Форсайт-форум "Экология - Бизнес. 21 ВЕК" (29.10.2015) и проведена дискуссионная площадка: "Бизнес и решение экологических проблем. Реально ли это?" (29.10.2015).</t>
  </si>
  <si>
    <t xml:space="preserve">не требует финансирования. Проведено 14 мероприятий:                -  ярмарка, приуроченная к празднованию Международного женского дня (с 07.03.2015 по 08.03.2015);                                               - «Пасхальная ярмарка» (11.04.2015);                                              -  2 ярмарки меда и продуктов пчеловодства (с 14.04.2015 по 19.04.2015 и с   20.09.2015 по 24.09.2015);                                                                    -  4 ярмарки белорусских товаров         ( с 12.05.2015 по 17.05.2015; с 21.09.2015 по 27.09.2015; с 12.10.2015 по 18.10.2015; с 16.11.2015 по 22.11.2015);                                         - 5  ярмарок «Село-городу»  (23.05.2015; с 12.06.2015 по 14.06.2015; 12.09.2015, 31.10.2015; 28.11.2015);                                               - "Новогодняя  ярмарка" с (15.12.2015 по 31.12.2015).                                             
</t>
  </si>
  <si>
    <t>№                  п/п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</si>
</sst>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0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165" fontId="2" fillId="33" borderId="10" xfId="0" applyNumberFormat="1" applyFont="1" applyFill="1" applyBorder="1" applyAlignment="1">
      <alignment horizontal="center" vertical="top" wrapText="1"/>
    </xf>
    <xf numFmtId="0" fontId="41" fillId="0" borderId="0" xfId="0" applyFont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40" fillId="0" borderId="0" xfId="0" applyFont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34" borderId="0" xfId="0" applyFont="1" applyFill="1" applyAlignment="1">
      <alignment vertical="top" wrapText="1"/>
    </xf>
    <xf numFmtId="0" fontId="2" fillId="33" borderId="0" xfId="0" applyFont="1" applyFill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165" fontId="2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165" fontId="2" fillId="33" borderId="11" xfId="0" applyNumberFormat="1" applyFont="1" applyFill="1" applyBorder="1" applyAlignment="1">
      <alignment horizontal="center" vertical="top" wrapText="1"/>
    </xf>
    <xf numFmtId="165" fontId="2" fillId="0" borderId="11" xfId="0" applyNumberFormat="1" applyFont="1" applyBorder="1" applyAlignment="1">
      <alignment horizontal="center" vertical="top" wrapText="1"/>
    </xf>
    <xf numFmtId="164" fontId="2" fillId="0" borderId="11" xfId="0" applyNumberFormat="1" applyFont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165" fontId="2" fillId="33" borderId="12" xfId="0" applyNumberFormat="1" applyFont="1" applyFill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vertical="center"/>
    </xf>
    <xf numFmtId="14" fontId="2" fillId="0" borderId="10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3" fillId="0" borderId="0" xfId="0" applyFont="1" applyAlignment="1">
      <alignment vertical="top" wrapText="1"/>
    </xf>
    <xf numFmtId="0" fontId="3" fillId="33" borderId="1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48" zoomScaleNormal="48" zoomScaleSheetLayoutView="48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W8" sqref="W8"/>
    </sheetView>
  </sheetViews>
  <sheetFormatPr defaultColWidth="9.140625" defaultRowHeight="5.25" customHeight="1"/>
  <cols>
    <col min="1" max="1" width="10.57421875" style="15" customWidth="1"/>
    <col min="2" max="2" width="41.28125" style="15" customWidth="1"/>
    <col min="3" max="3" width="34.57421875" style="15" customWidth="1"/>
    <col min="4" max="4" width="35.421875" style="15" customWidth="1"/>
    <col min="5" max="5" width="36.28125" style="15" customWidth="1"/>
    <col min="6" max="6" width="20.00390625" style="15" customWidth="1"/>
    <col min="7" max="7" width="19.28125" style="15" customWidth="1"/>
    <col min="8" max="8" width="23.7109375" style="16" hidden="1" customWidth="1"/>
    <col min="9" max="9" width="12.8515625" style="15" bestFit="1" customWidth="1"/>
    <col min="10" max="10" width="10.140625" style="15" hidden="1" customWidth="1"/>
    <col min="11" max="11" width="10.28125" style="15" hidden="1" customWidth="1"/>
    <col min="12" max="12" width="12.7109375" style="15" hidden="1" customWidth="1"/>
    <col min="13" max="13" width="9.00390625" style="15" hidden="1" customWidth="1"/>
    <col min="14" max="14" width="12.57421875" style="15" customWidth="1"/>
    <col min="15" max="15" width="15.00390625" style="15" customWidth="1"/>
    <col min="16" max="16" width="27.8515625" style="17" customWidth="1"/>
    <col min="17" max="16384" width="9.140625" style="3" customWidth="1"/>
  </cols>
  <sheetData>
    <row r="1" spans="1:16" s="7" customFormat="1" ht="20.25">
      <c r="A1" s="14" t="s">
        <v>66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7" customFormat="1" ht="20.25" customHeight="1">
      <c r="A2" s="14" t="s">
        <v>108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ht="12" customHeight="1"/>
    <row r="4" spans="1:16" ht="88.5" customHeight="1">
      <c r="A4" s="18" t="s">
        <v>127</v>
      </c>
      <c r="B4" s="18" t="s">
        <v>30</v>
      </c>
      <c r="C4" s="18" t="s">
        <v>15</v>
      </c>
      <c r="D4" s="18" t="s">
        <v>17</v>
      </c>
      <c r="E4" s="18" t="s">
        <v>67</v>
      </c>
      <c r="F4" s="18" t="s">
        <v>68</v>
      </c>
      <c r="G4" s="18" t="s">
        <v>107</v>
      </c>
      <c r="H4" s="19" t="s">
        <v>14</v>
      </c>
      <c r="I4" s="18" t="s">
        <v>71</v>
      </c>
      <c r="J4" s="18"/>
      <c r="K4" s="18"/>
      <c r="L4" s="18"/>
      <c r="M4" s="18"/>
      <c r="N4" s="18"/>
      <c r="O4" s="18" t="s">
        <v>72</v>
      </c>
      <c r="P4" s="20" t="s">
        <v>73</v>
      </c>
    </row>
    <row r="5" spans="1:16" ht="98.25" customHeight="1">
      <c r="A5" s="18"/>
      <c r="B5" s="18"/>
      <c r="C5" s="18"/>
      <c r="D5" s="18"/>
      <c r="E5" s="18"/>
      <c r="F5" s="18"/>
      <c r="G5" s="18"/>
      <c r="H5" s="19"/>
      <c r="I5" s="21" t="s">
        <v>69</v>
      </c>
      <c r="J5" s="21" t="s">
        <v>11</v>
      </c>
      <c r="K5" s="21" t="s">
        <v>29</v>
      </c>
      <c r="L5" s="21" t="s">
        <v>13</v>
      </c>
      <c r="M5" s="21" t="s">
        <v>12</v>
      </c>
      <c r="N5" s="21" t="s">
        <v>70</v>
      </c>
      <c r="O5" s="18"/>
      <c r="P5" s="20"/>
    </row>
    <row r="6" spans="1:16" s="9" customFormat="1" ht="1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3">
        <v>6</v>
      </c>
      <c r="I6" s="22">
        <v>8</v>
      </c>
      <c r="J6" s="22">
        <v>8</v>
      </c>
      <c r="K6" s="22">
        <v>9</v>
      </c>
      <c r="L6" s="22">
        <v>10</v>
      </c>
      <c r="M6" s="22">
        <v>11</v>
      </c>
      <c r="N6" s="22">
        <v>9</v>
      </c>
      <c r="O6" s="22">
        <v>10</v>
      </c>
      <c r="P6" s="24">
        <v>11</v>
      </c>
    </row>
    <row r="7" spans="1:16" ht="63" customHeight="1">
      <c r="A7" s="24" t="s">
        <v>2</v>
      </c>
      <c r="B7" s="5" t="s">
        <v>27</v>
      </c>
      <c r="C7" s="5" t="s">
        <v>52</v>
      </c>
      <c r="D7" s="5"/>
      <c r="E7" s="5"/>
      <c r="F7" s="5"/>
      <c r="G7" s="5"/>
      <c r="H7" s="8"/>
      <c r="I7" s="6">
        <f aca="true" t="shared" si="0" ref="I7:O7">SUM(I8:I9)</f>
        <v>197</v>
      </c>
      <c r="J7" s="6">
        <f t="shared" si="0"/>
        <v>0</v>
      </c>
      <c r="K7" s="6">
        <f t="shared" si="0"/>
        <v>0</v>
      </c>
      <c r="L7" s="6">
        <f t="shared" si="0"/>
        <v>831.1</v>
      </c>
      <c r="M7" s="6">
        <f t="shared" si="0"/>
        <v>0</v>
      </c>
      <c r="N7" s="6">
        <f t="shared" si="0"/>
        <v>197</v>
      </c>
      <c r="O7" s="6">
        <f t="shared" si="0"/>
        <v>197</v>
      </c>
      <c r="P7" s="5"/>
    </row>
    <row r="8" spans="1:16" ht="262.5" customHeight="1">
      <c r="A8" s="24" t="s">
        <v>5</v>
      </c>
      <c r="B8" s="25" t="s">
        <v>81</v>
      </c>
      <c r="C8" s="5" t="s">
        <v>82</v>
      </c>
      <c r="D8" s="5" t="s">
        <v>83</v>
      </c>
      <c r="E8" s="5" t="s">
        <v>115</v>
      </c>
      <c r="F8" s="5" t="s">
        <v>84</v>
      </c>
      <c r="G8" s="5" t="s">
        <v>114</v>
      </c>
      <c r="H8" s="8" t="s">
        <v>59</v>
      </c>
      <c r="I8" s="6">
        <v>197</v>
      </c>
      <c r="J8" s="6">
        <v>0</v>
      </c>
      <c r="K8" s="6">
        <v>0</v>
      </c>
      <c r="L8" s="6">
        <v>831.1</v>
      </c>
      <c r="M8" s="6">
        <v>0</v>
      </c>
      <c r="N8" s="26">
        <v>197</v>
      </c>
      <c r="O8" s="27">
        <v>197</v>
      </c>
      <c r="P8" s="5"/>
    </row>
    <row r="9" spans="1:16" ht="314.25" customHeight="1">
      <c r="A9" s="24" t="s">
        <v>6</v>
      </c>
      <c r="B9" s="25" t="s">
        <v>22</v>
      </c>
      <c r="C9" s="5" t="s">
        <v>52</v>
      </c>
      <c r="D9" s="5" t="s">
        <v>31</v>
      </c>
      <c r="E9" s="5" t="s">
        <v>116</v>
      </c>
      <c r="F9" s="5" t="s">
        <v>28</v>
      </c>
      <c r="G9" s="5" t="s">
        <v>28</v>
      </c>
      <c r="H9" s="8" t="s">
        <v>28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26">
        <v>0</v>
      </c>
      <c r="O9" s="27">
        <v>0</v>
      </c>
      <c r="P9" s="5"/>
    </row>
    <row r="10" spans="1:16" ht="409.5" customHeight="1">
      <c r="A10" s="28" t="s">
        <v>7</v>
      </c>
      <c r="B10" s="10" t="s">
        <v>117</v>
      </c>
      <c r="C10" s="10" t="s">
        <v>52</v>
      </c>
      <c r="D10" s="10" t="s">
        <v>118</v>
      </c>
      <c r="E10" s="10" t="s">
        <v>124</v>
      </c>
      <c r="F10" s="10" t="s">
        <v>28</v>
      </c>
      <c r="G10" s="10" t="s">
        <v>28</v>
      </c>
      <c r="H10" s="8" t="s">
        <v>28</v>
      </c>
      <c r="I10" s="29">
        <v>0</v>
      </c>
      <c r="J10" s="6">
        <v>0</v>
      </c>
      <c r="K10" s="6">
        <v>0</v>
      </c>
      <c r="L10" s="6">
        <v>0</v>
      </c>
      <c r="M10" s="6">
        <v>0</v>
      </c>
      <c r="N10" s="30">
        <v>0</v>
      </c>
      <c r="O10" s="31">
        <v>0</v>
      </c>
      <c r="P10" s="28"/>
    </row>
    <row r="11" spans="1:16" ht="125.25" customHeight="1">
      <c r="A11" s="32"/>
      <c r="B11" s="11"/>
      <c r="C11" s="11"/>
      <c r="D11" s="11"/>
      <c r="E11" s="11"/>
      <c r="F11" s="11"/>
      <c r="G11" s="11"/>
      <c r="H11" s="8"/>
      <c r="I11" s="33"/>
      <c r="J11" s="6"/>
      <c r="K11" s="6"/>
      <c r="L11" s="6"/>
      <c r="M11" s="6"/>
      <c r="N11" s="34"/>
      <c r="O11" s="35"/>
      <c r="P11" s="32"/>
    </row>
    <row r="12" spans="1:16" ht="68.25" customHeight="1">
      <c r="A12" s="24" t="s">
        <v>3</v>
      </c>
      <c r="B12" s="5" t="s">
        <v>111</v>
      </c>
      <c r="C12" s="5" t="s">
        <v>53</v>
      </c>
      <c r="D12" s="5"/>
      <c r="E12" s="5"/>
      <c r="F12" s="5"/>
      <c r="G12" s="5"/>
      <c r="H12" s="5"/>
      <c r="I12" s="6">
        <f>I13+I15+I17+I19</f>
        <v>805.6</v>
      </c>
      <c r="J12" s="6">
        <f>J13+J15+J17+J19</f>
        <v>2152.2</v>
      </c>
      <c r="K12" s="6">
        <f>K13+K15+K17+K19</f>
        <v>0</v>
      </c>
      <c r="L12" s="6">
        <f>L13+L15+L17+L19</f>
        <v>236.5</v>
      </c>
      <c r="M12" s="6">
        <f>M13+M15+M17+M19</f>
        <v>0</v>
      </c>
      <c r="N12" s="6">
        <f>N13+O15+O17+O19</f>
        <v>805.6</v>
      </c>
      <c r="O12" s="6">
        <v>805.6</v>
      </c>
      <c r="P12" s="5"/>
    </row>
    <row r="13" spans="1:16" ht="55.5" customHeight="1">
      <c r="A13" s="24" t="s">
        <v>8</v>
      </c>
      <c r="B13" s="25" t="s">
        <v>60</v>
      </c>
      <c r="C13" s="5" t="s">
        <v>53</v>
      </c>
      <c r="D13" s="5"/>
      <c r="E13" s="5"/>
      <c r="F13" s="5"/>
      <c r="G13" s="5"/>
      <c r="H13" s="5"/>
      <c r="I13" s="6">
        <f aca="true" t="shared" si="1" ref="I13:N13">I14</f>
        <v>805.6</v>
      </c>
      <c r="J13" s="6">
        <f t="shared" si="1"/>
        <v>0</v>
      </c>
      <c r="K13" s="6">
        <f t="shared" si="1"/>
        <v>0</v>
      </c>
      <c r="L13" s="6">
        <f t="shared" si="1"/>
        <v>0</v>
      </c>
      <c r="M13" s="6">
        <f t="shared" si="1"/>
        <v>0</v>
      </c>
      <c r="N13" s="6">
        <f t="shared" si="1"/>
        <v>805.6</v>
      </c>
      <c r="O13" s="6" t="str">
        <f>O14</f>
        <v>1 договор, 805,6тыс.руб.</v>
      </c>
      <c r="P13" s="5"/>
    </row>
    <row r="14" spans="1:16" ht="152.25" customHeight="1">
      <c r="A14" s="24" t="s">
        <v>32</v>
      </c>
      <c r="B14" s="25" t="s">
        <v>85</v>
      </c>
      <c r="C14" s="5" t="s">
        <v>54</v>
      </c>
      <c r="D14" s="25" t="s">
        <v>86</v>
      </c>
      <c r="E14" s="5" t="s">
        <v>109</v>
      </c>
      <c r="F14" s="5" t="s">
        <v>74</v>
      </c>
      <c r="G14" s="5" t="s">
        <v>87</v>
      </c>
      <c r="H14" s="5" t="s">
        <v>18</v>
      </c>
      <c r="I14" s="6">
        <v>805.6</v>
      </c>
      <c r="J14" s="6">
        <v>0</v>
      </c>
      <c r="K14" s="6">
        <v>0</v>
      </c>
      <c r="L14" s="6">
        <v>0</v>
      </c>
      <c r="M14" s="6">
        <v>0</v>
      </c>
      <c r="N14" s="6">
        <v>805.6</v>
      </c>
      <c r="O14" s="5" t="s">
        <v>110</v>
      </c>
      <c r="P14" s="25"/>
    </row>
    <row r="15" spans="1:17" ht="66" customHeight="1">
      <c r="A15" s="24" t="s">
        <v>23</v>
      </c>
      <c r="B15" s="25" t="s">
        <v>0</v>
      </c>
      <c r="C15" s="5" t="s">
        <v>54</v>
      </c>
      <c r="D15" s="5"/>
      <c r="E15" s="5"/>
      <c r="F15" s="5"/>
      <c r="G15" s="5"/>
      <c r="H15" s="5"/>
      <c r="I15" s="6">
        <f>I16</f>
        <v>0</v>
      </c>
      <c r="J15" s="6">
        <f aca="true" t="shared" si="2" ref="J15:O15">J16</f>
        <v>2152.2</v>
      </c>
      <c r="K15" s="6">
        <f t="shared" si="2"/>
        <v>0</v>
      </c>
      <c r="L15" s="6">
        <f t="shared" si="2"/>
        <v>236.5</v>
      </c>
      <c r="M15" s="6">
        <f t="shared" si="2"/>
        <v>0</v>
      </c>
      <c r="N15" s="6">
        <f t="shared" si="2"/>
        <v>0</v>
      </c>
      <c r="O15" s="6">
        <f t="shared" si="2"/>
        <v>0</v>
      </c>
      <c r="P15" s="24"/>
      <c r="Q15" s="1"/>
    </row>
    <row r="16" spans="1:17" ht="123" customHeight="1">
      <c r="A16" s="24" t="s">
        <v>33</v>
      </c>
      <c r="B16" s="25" t="s">
        <v>112</v>
      </c>
      <c r="C16" s="5" t="s">
        <v>54</v>
      </c>
      <c r="D16" s="25" t="s">
        <v>16</v>
      </c>
      <c r="E16" s="25"/>
      <c r="F16" s="25" t="s">
        <v>74</v>
      </c>
      <c r="G16" s="25" t="s">
        <v>87</v>
      </c>
      <c r="H16" s="25" t="s">
        <v>18</v>
      </c>
      <c r="I16" s="6">
        <v>0</v>
      </c>
      <c r="J16" s="6">
        <v>2152.2</v>
      </c>
      <c r="K16" s="6">
        <v>0</v>
      </c>
      <c r="L16" s="6">
        <v>236.5</v>
      </c>
      <c r="M16" s="6">
        <v>0</v>
      </c>
      <c r="N16" s="6">
        <v>0</v>
      </c>
      <c r="O16" s="24">
        <v>0</v>
      </c>
      <c r="P16" s="5" t="s">
        <v>76</v>
      </c>
      <c r="Q16" s="1"/>
    </row>
    <row r="17" spans="1:17" ht="60" customHeight="1">
      <c r="A17" s="24" t="s">
        <v>24</v>
      </c>
      <c r="B17" s="25" t="s">
        <v>1</v>
      </c>
      <c r="C17" s="5" t="s">
        <v>53</v>
      </c>
      <c r="D17" s="5"/>
      <c r="E17" s="5"/>
      <c r="F17" s="5"/>
      <c r="G17" s="5"/>
      <c r="H17" s="5"/>
      <c r="I17" s="6">
        <f>I18</f>
        <v>0</v>
      </c>
      <c r="J17" s="6">
        <f aca="true" t="shared" si="3" ref="J17:O17">J18</f>
        <v>0</v>
      </c>
      <c r="K17" s="6">
        <f t="shared" si="3"/>
        <v>0</v>
      </c>
      <c r="L17" s="6">
        <f t="shared" si="3"/>
        <v>0</v>
      </c>
      <c r="M17" s="6">
        <f t="shared" si="3"/>
        <v>0</v>
      </c>
      <c r="N17" s="6">
        <f t="shared" si="3"/>
        <v>0</v>
      </c>
      <c r="O17" s="6">
        <f t="shared" si="3"/>
        <v>0</v>
      </c>
      <c r="P17" s="5"/>
      <c r="Q17" s="1"/>
    </row>
    <row r="18" spans="1:16" ht="409.5">
      <c r="A18" s="24" t="s">
        <v>34</v>
      </c>
      <c r="B18" s="5" t="s">
        <v>88</v>
      </c>
      <c r="C18" s="5" t="s">
        <v>55</v>
      </c>
      <c r="D18" s="5" t="s">
        <v>89</v>
      </c>
      <c r="E18" s="43" t="s">
        <v>125</v>
      </c>
      <c r="F18" s="5" t="s">
        <v>77</v>
      </c>
      <c r="G18" s="5" t="s">
        <v>87</v>
      </c>
      <c r="H18" s="5" t="s">
        <v>61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43">
        <v>0</v>
      </c>
      <c r="P18" s="5"/>
    </row>
    <row r="19" spans="1:16" ht="109.5" customHeight="1">
      <c r="A19" s="24" t="s">
        <v>25</v>
      </c>
      <c r="B19" s="25" t="s">
        <v>46</v>
      </c>
      <c r="C19" s="5" t="s">
        <v>56</v>
      </c>
      <c r="D19" s="5"/>
      <c r="E19" s="5"/>
      <c r="F19" s="5"/>
      <c r="G19" s="5"/>
      <c r="H19" s="5"/>
      <c r="I19" s="6">
        <f>I20+I21</f>
        <v>0</v>
      </c>
      <c r="J19" s="6">
        <f aca="true" t="shared" si="4" ref="J19:M20">SUM(K19:N19)</f>
        <v>0</v>
      </c>
      <c r="K19" s="6">
        <f t="shared" si="4"/>
        <v>0</v>
      </c>
      <c r="L19" s="6">
        <f t="shared" si="4"/>
        <v>0</v>
      </c>
      <c r="M19" s="6">
        <f t="shared" si="4"/>
        <v>0</v>
      </c>
      <c r="N19" s="6">
        <f>N20+N21</f>
        <v>0</v>
      </c>
      <c r="O19" s="5"/>
      <c r="P19" s="5"/>
    </row>
    <row r="20" spans="1:16" ht="173.25" customHeight="1">
      <c r="A20" s="24" t="s">
        <v>35</v>
      </c>
      <c r="B20" s="5" t="s">
        <v>47</v>
      </c>
      <c r="C20" s="5" t="s">
        <v>57</v>
      </c>
      <c r="D20" s="5" t="s">
        <v>48</v>
      </c>
      <c r="E20" s="5" t="s">
        <v>113</v>
      </c>
      <c r="F20" s="5" t="s">
        <v>78</v>
      </c>
      <c r="G20" s="5" t="s">
        <v>78</v>
      </c>
      <c r="H20" s="5" t="s">
        <v>19</v>
      </c>
      <c r="I20" s="6">
        <f>SUM(J20:M20)</f>
        <v>0</v>
      </c>
      <c r="J20" s="6">
        <f t="shared" si="4"/>
        <v>0</v>
      </c>
      <c r="K20" s="6">
        <f t="shared" si="4"/>
        <v>0</v>
      </c>
      <c r="L20" s="6">
        <f t="shared" si="4"/>
        <v>0</v>
      </c>
      <c r="M20" s="6">
        <f t="shared" si="4"/>
        <v>0</v>
      </c>
      <c r="N20" s="6">
        <f>SUM(O20:R20)</f>
        <v>0</v>
      </c>
      <c r="O20" s="6">
        <f>SUM(P20:S20)</f>
        <v>0</v>
      </c>
      <c r="P20" s="5"/>
    </row>
    <row r="21" spans="1:16" ht="375">
      <c r="A21" s="24" t="s">
        <v>36</v>
      </c>
      <c r="B21" s="5" t="s">
        <v>10</v>
      </c>
      <c r="C21" s="5" t="s">
        <v>57</v>
      </c>
      <c r="D21" s="5" t="s">
        <v>20</v>
      </c>
      <c r="E21" s="5" t="s">
        <v>126</v>
      </c>
      <c r="F21" s="5" t="s">
        <v>75</v>
      </c>
      <c r="G21" s="5" t="s">
        <v>75</v>
      </c>
      <c r="H21" s="5" t="s">
        <v>65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5">
        <v>0</v>
      </c>
      <c r="P21" s="5"/>
    </row>
    <row r="22" spans="1:16" ht="64.5" customHeight="1">
      <c r="A22" s="24" t="s">
        <v>4</v>
      </c>
      <c r="B22" s="5" t="s">
        <v>26</v>
      </c>
      <c r="C22" s="5" t="s">
        <v>58</v>
      </c>
      <c r="D22" s="5"/>
      <c r="E22" s="5"/>
      <c r="F22" s="5"/>
      <c r="G22" s="5"/>
      <c r="H22" s="5"/>
      <c r="I22" s="6">
        <f>I23+I29</f>
        <v>8.9</v>
      </c>
      <c r="J22" s="6">
        <f aca="true" t="shared" si="5" ref="J22:O22">J23+J29</f>
        <v>0</v>
      </c>
      <c r="K22" s="6">
        <f t="shared" si="5"/>
        <v>0</v>
      </c>
      <c r="L22" s="6">
        <f t="shared" si="5"/>
        <v>0</v>
      </c>
      <c r="M22" s="6">
        <f t="shared" si="5"/>
        <v>0</v>
      </c>
      <c r="N22" s="6">
        <f t="shared" si="5"/>
        <v>8.9</v>
      </c>
      <c r="O22" s="6">
        <f t="shared" si="5"/>
        <v>8.9</v>
      </c>
      <c r="P22" s="5"/>
    </row>
    <row r="23" spans="1:16" ht="64.5" customHeight="1">
      <c r="A23" s="22" t="s">
        <v>9</v>
      </c>
      <c r="B23" s="2" t="s">
        <v>45</v>
      </c>
      <c r="C23" s="2" t="s">
        <v>58</v>
      </c>
      <c r="D23" s="2"/>
      <c r="E23" s="2"/>
      <c r="F23" s="2"/>
      <c r="G23" s="2"/>
      <c r="H23" s="8"/>
      <c r="I23" s="6">
        <f>I24+I25+I26+I27+I28</f>
        <v>8.9</v>
      </c>
      <c r="J23" s="6">
        <f aca="true" t="shared" si="6" ref="J23:O23">J24+J25+J26+J27+J28</f>
        <v>0</v>
      </c>
      <c r="K23" s="6">
        <f t="shared" si="6"/>
        <v>0</v>
      </c>
      <c r="L23" s="6">
        <f t="shared" si="6"/>
        <v>0</v>
      </c>
      <c r="M23" s="6">
        <f t="shared" si="6"/>
        <v>0</v>
      </c>
      <c r="N23" s="6">
        <f t="shared" si="6"/>
        <v>8.9</v>
      </c>
      <c r="O23" s="6">
        <f t="shared" si="6"/>
        <v>8.9</v>
      </c>
      <c r="P23" s="5"/>
    </row>
    <row r="24" spans="1:16" ht="62.25" customHeight="1">
      <c r="A24" s="20" t="s">
        <v>38</v>
      </c>
      <c r="B24" s="13" t="s">
        <v>90</v>
      </c>
      <c r="C24" s="13" t="s">
        <v>58</v>
      </c>
      <c r="D24" s="2" t="s">
        <v>91</v>
      </c>
      <c r="E24" s="36" t="s">
        <v>104</v>
      </c>
      <c r="F24" s="4" t="s">
        <v>93</v>
      </c>
      <c r="G24" s="4" t="s">
        <v>93</v>
      </c>
      <c r="H24" s="8" t="s">
        <v>62</v>
      </c>
      <c r="I24" s="6">
        <f>+J24+K24+L24+M24</f>
        <v>0</v>
      </c>
      <c r="J24" s="6">
        <v>0</v>
      </c>
      <c r="K24" s="6">
        <v>0</v>
      </c>
      <c r="L24" s="6">
        <v>0</v>
      </c>
      <c r="M24" s="6">
        <v>0</v>
      </c>
      <c r="N24" s="26">
        <v>0</v>
      </c>
      <c r="O24" s="2">
        <v>0</v>
      </c>
      <c r="P24" s="5"/>
    </row>
    <row r="25" spans="1:16" ht="239.25" customHeight="1">
      <c r="A25" s="20"/>
      <c r="B25" s="13"/>
      <c r="C25" s="13"/>
      <c r="D25" s="2" t="s">
        <v>92</v>
      </c>
      <c r="E25" s="37" t="s">
        <v>105</v>
      </c>
      <c r="F25" s="4" t="s">
        <v>93</v>
      </c>
      <c r="G25" s="4" t="s">
        <v>94</v>
      </c>
      <c r="H25" s="8"/>
      <c r="I25" s="6">
        <v>0</v>
      </c>
      <c r="J25" s="6"/>
      <c r="K25" s="6"/>
      <c r="L25" s="6"/>
      <c r="M25" s="6"/>
      <c r="N25" s="26">
        <v>0</v>
      </c>
      <c r="O25" s="2">
        <v>0</v>
      </c>
      <c r="P25" s="5"/>
    </row>
    <row r="26" spans="1:16" ht="151.5" customHeight="1">
      <c r="A26" s="20"/>
      <c r="B26" s="13"/>
      <c r="C26" s="13"/>
      <c r="D26" s="2" t="s">
        <v>50</v>
      </c>
      <c r="E26" s="37" t="s">
        <v>106</v>
      </c>
      <c r="F26" s="4" t="s">
        <v>94</v>
      </c>
      <c r="G26" s="4" t="s">
        <v>95</v>
      </c>
      <c r="H26" s="8"/>
      <c r="I26" s="6">
        <v>0</v>
      </c>
      <c r="J26" s="6"/>
      <c r="K26" s="6"/>
      <c r="L26" s="6"/>
      <c r="M26" s="6"/>
      <c r="N26" s="26">
        <v>0</v>
      </c>
      <c r="O26" s="2">
        <v>0</v>
      </c>
      <c r="P26" s="5"/>
    </row>
    <row r="27" spans="1:16" ht="88.5" customHeight="1">
      <c r="A27" s="20"/>
      <c r="B27" s="13"/>
      <c r="C27" s="13"/>
      <c r="D27" s="2" t="s">
        <v>49</v>
      </c>
      <c r="E27" s="4" t="s">
        <v>122</v>
      </c>
      <c r="F27" s="4" t="s">
        <v>96</v>
      </c>
      <c r="G27" s="4" t="s">
        <v>96</v>
      </c>
      <c r="H27" s="8" t="s">
        <v>63</v>
      </c>
      <c r="I27" s="6">
        <v>8.9</v>
      </c>
      <c r="J27" s="6">
        <v>0</v>
      </c>
      <c r="K27" s="6">
        <v>0</v>
      </c>
      <c r="L27" s="6">
        <v>0</v>
      </c>
      <c r="M27" s="6">
        <v>0</v>
      </c>
      <c r="N27" s="26">
        <v>8.9</v>
      </c>
      <c r="O27" s="2">
        <v>8.9</v>
      </c>
      <c r="P27" s="5"/>
    </row>
    <row r="28" spans="1:16" ht="128.25" customHeight="1">
      <c r="A28" s="22" t="s">
        <v>39</v>
      </c>
      <c r="B28" s="4" t="s">
        <v>43</v>
      </c>
      <c r="C28" s="2" t="s">
        <v>58</v>
      </c>
      <c r="D28" s="5" t="s">
        <v>97</v>
      </c>
      <c r="E28" s="36" t="s">
        <v>119</v>
      </c>
      <c r="F28" s="4" t="s">
        <v>94</v>
      </c>
      <c r="G28" s="4" t="s">
        <v>95</v>
      </c>
      <c r="H28" s="8" t="s">
        <v>64</v>
      </c>
      <c r="I28" s="6">
        <f>+J28+K28+L28+M28</f>
        <v>0</v>
      </c>
      <c r="J28" s="6">
        <v>0</v>
      </c>
      <c r="K28" s="6">
        <v>0</v>
      </c>
      <c r="L28" s="6">
        <v>0</v>
      </c>
      <c r="M28" s="6">
        <v>0</v>
      </c>
      <c r="N28" s="26">
        <v>0</v>
      </c>
      <c r="O28" s="2">
        <v>0</v>
      </c>
      <c r="P28" s="5"/>
    </row>
    <row r="29" spans="1:16" ht="66" customHeight="1">
      <c r="A29" s="38" t="s">
        <v>21</v>
      </c>
      <c r="B29" s="2" t="s">
        <v>44</v>
      </c>
      <c r="C29" s="2" t="s">
        <v>58</v>
      </c>
      <c r="D29" s="5"/>
      <c r="E29" s="4"/>
      <c r="F29" s="4"/>
      <c r="G29" s="4"/>
      <c r="H29" s="8"/>
      <c r="I29" s="6">
        <f aca="true" t="shared" si="7" ref="I29:N29">I30+I31+I32</f>
        <v>0</v>
      </c>
      <c r="J29" s="6">
        <f t="shared" si="7"/>
        <v>0</v>
      </c>
      <c r="K29" s="6">
        <f t="shared" si="7"/>
        <v>0</v>
      </c>
      <c r="L29" s="6">
        <f t="shared" si="7"/>
        <v>0</v>
      </c>
      <c r="M29" s="6">
        <f t="shared" si="7"/>
        <v>0</v>
      </c>
      <c r="N29" s="6">
        <f t="shared" si="7"/>
        <v>0</v>
      </c>
      <c r="O29" s="2">
        <v>0</v>
      </c>
      <c r="P29" s="5"/>
    </row>
    <row r="30" spans="1:16" ht="156.75" customHeight="1">
      <c r="A30" s="22" t="s">
        <v>40</v>
      </c>
      <c r="B30" s="4" t="s">
        <v>42</v>
      </c>
      <c r="C30" s="2" t="s">
        <v>58</v>
      </c>
      <c r="D30" s="2" t="s">
        <v>98</v>
      </c>
      <c r="E30" s="2" t="s">
        <v>123</v>
      </c>
      <c r="F30" s="4" t="s">
        <v>94</v>
      </c>
      <c r="G30" s="4" t="s">
        <v>95</v>
      </c>
      <c r="H30" s="8" t="s">
        <v>63</v>
      </c>
      <c r="I30" s="6">
        <f aca="true" t="shared" si="8" ref="I30:N30">+J30+K30+L30+M30</f>
        <v>0</v>
      </c>
      <c r="J30" s="6">
        <f t="shared" si="8"/>
        <v>0</v>
      </c>
      <c r="K30" s="6">
        <f t="shared" si="8"/>
        <v>0</v>
      </c>
      <c r="L30" s="6">
        <f t="shared" si="8"/>
        <v>0</v>
      </c>
      <c r="M30" s="6">
        <f t="shared" si="8"/>
        <v>0</v>
      </c>
      <c r="N30" s="6">
        <f t="shared" si="8"/>
        <v>0</v>
      </c>
      <c r="O30" s="2">
        <v>0</v>
      </c>
      <c r="P30" s="5"/>
    </row>
    <row r="31" spans="1:16" ht="136.5" customHeight="1">
      <c r="A31" s="24" t="s">
        <v>41</v>
      </c>
      <c r="B31" s="2" t="s">
        <v>99</v>
      </c>
      <c r="C31" s="2" t="s">
        <v>58</v>
      </c>
      <c r="D31" s="2" t="s">
        <v>100</v>
      </c>
      <c r="E31" s="4" t="s">
        <v>120</v>
      </c>
      <c r="F31" s="4" t="s">
        <v>95</v>
      </c>
      <c r="G31" s="4" t="s">
        <v>96</v>
      </c>
      <c r="H31" s="8" t="s">
        <v>64</v>
      </c>
      <c r="I31" s="6">
        <f>+J31+K31+L31+M31</f>
        <v>0</v>
      </c>
      <c r="J31" s="6">
        <v>0</v>
      </c>
      <c r="K31" s="6">
        <v>0</v>
      </c>
      <c r="L31" s="6">
        <v>0</v>
      </c>
      <c r="M31" s="6">
        <v>0</v>
      </c>
      <c r="N31" s="26">
        <v>0</v>
      </c>
      <c r="O31" s="2">
        <v>0</v>
      </c>
      <c r="P31" s="5"/>
    </row>
    <row r="32" spans="1:16" ht="123.75" customHeight="1">
      <c r="A32" s="22" t="s">
        <v>101</v>
      </c>
      <c r="B32" s="4" t="s">
        <v>102</v>
      </c>
      <c r="C32" s="2" t="s">
        <v>58</v>
      </c>
      <c r="D32" s="2" t="s">
        <v>103</v>
      </c>
      <c r="E32" s="4" t="s">
        <v>121</v>
      </c>
      <c r="F32" s="4" t="s">
        <v>94</v>
      </c>
      <c r="G32" s="4" t="s">
        <v>95</v>
      </c>
      <c r="H32" s="8"/>
      <c r="I32" s="6">
        <v>0</v>
      </c>
      <c r="J32" s="6"/>
      <c r="K32" s="6"/>
      <c r="L32" s="6"/>
      <c r="M32" s="6"/>
      <c r="N32" s="26">
        <v>0</v>
      </c>
      <c r="O32" s="2">
        <v>0</v>
      </c>
      <c r="P32" s="5"/>
    </row>
    <row r="33" spans="1:16" ht="15">
      <c r="A33" s="22" t="s">
        <v>37</v>
      </c>
      <c r="B33" s="2" t="s">
        <v>51</v>
      </c>
      <c r="C33" s="2"/>
      <c r="D33" s="2"/>
      <c r="E33" s="2"/>
      <c r="F33" s="2"/>
      <c r="G33" s="2"/>
      <c r="H33" s="8"/>
      <c r="I33" s="26">
        <f aca="true" t="shared" si="9" ref="I33:O33">I7+I12+I22</f>
        <v>1011.5</v>
      </c>
      <c r="J33" s="26">
        <f t="shared" si="9"/>
        <v>2152.2</v>
      </c>
      <c r="K33" s="26">
        <f t="shared" si="9"/>
        <v>0</v>
      </c>
      <c r="L33" s="26">
        <f t="shared" si="9"/>
        <v>1067.6</v>
      </c>
      <c r="M33" s="26">
        <f t="shared" si="9"/>
        <v>0</v>
      </c>
      <c r="N33" s="26">
        <f t="shared" si="9"/>
        <v>1011.5</v>
      </c>
      <c r="O33" s="26">
        <f t="shared" si="9"/>
        <v>1011.5</v>
      </c>
      <c r="P33" s="5"/>
    </row>
    <row r="34" spans="1:17" ht="21" customHeight="1">
      <c r="A34" s="3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6" ht="21" customHeight="1">
      <c r="A35" s="40" t="s">
        <v>79</v>
      </c>
      <c r="B35" s="40"/>
      <c r="C35" s="40"/>
      <c r="D35" s="40"/>
      <c r="H35" s="15"/>
      <c r="O35" s="41" t="s">
        <v>80</v>
      </c>
      <c r="P35" s="41"/>
    </row>
    <row r="36" spans="1:17" ht="22.5" customHeight="1">
      <c r="A36" s="3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8" ht="15">
      <c r="B38" s="42"/>
    </row>
    <row r="39" ht="15">
      <c r="B39" s="42"/>
    </row>
  </sheetData>
  <sheetProtection/>
  <mergeCells count="31">
    <mergeCell ref="E4:E5"/>
    <mergeCell ref="B34:Q34"/>
    <mergeCell ref="A35:D35"/>
    <mergeCell ref="A10:A11"/>
    <mergeCell ref="O35:P35"/>
    <mergeCell ref="A2:P2"/>
    <mergeCell ref="A1:P1"/>
    <mergeCell ref="A4:A5"/>
    <mergeCell ref="B4:B5"/>
    <mergeCell ref="A24:A27"/>
    <mergeCell ref="B24:B27"/>
    <mergeCell ref="C24:C27"/>
    <mergeCell ref="H4:H5"/>
    <mergeCell ref="G10:G11"/>
    <mergeCell ref="B36:Q36"/>
    <mergeCell ref="F4:F5"/>
    <mergeCell ref="G4:G5"/>
    <mergeCell ref="I4:N4"/>
    <mergeCell ref="O4:O5"/>
    <mergeCell ref="P4:P5"/>
    <mergeCell ref="C4:C5"/>
    <mergeCell ref="D4:D5"/>
    <mergeCell ref="I10:I11"/>
    <mergeCell ref="N10:N11"/>
    <mergeCell ref="O10:O11"/>
    <mergeCell ref="P10:P11"/>
    <mergeCell ref="E10:E11"/>
    <mergeCell ref="B10:B11"/>
    <mergeCell ref="C10:C11"/>
    <mergeCell ref="D10:D11"/>
    <mergeCell ref="F10:F11"/>
  </mergeCells>
  <printOptions/>
  <pageMargins left="0.31496062992125984" right="0.31496062992125984" top="0.15748031496062992" bottom="0.15748031496062992" header="0.31496062992125984" footer="0.31496062992125984"/>
  <pageSetup fitToHeight="0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2016-02-02T08:12:35Z</dcterms:modified>
  <cp:category/>
  <cp:version/>
  <cp:contentType/>
  <cp:contentStatus/>
</cp:coreProperties>
</file>