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полугодие область" sheetId="1" r:id="rId1"/>
  </sheets>
  <definedNames>
    <definedName name="_xlnm.Print_Titles" localSheetId="0">'1 полугодие область'!$6:$9</definedName>
    <definedName name="_xlnm.Print_Area" localSheetId="0">'1 полугодие область'!$A$1:$X$43</definedName>
  </definedNames>
  <calcPr calcId="124519" fullCalcOnLoad="1"/>
</workbook>
</file>

<file path=xl/calcChain.xml><?xml version="1.0" encoding="utf-8"?>
<calcChain xmlns="http://schemas.openxmlformats.org/spreadsheetml/2006/main">
  <c r="Z34" i="1"/>
  <c r="AA33"/>
  <c r="Y33"/>
  <c r="S33"/>
  <c r="R33"/>
  <c r="Q33"/>
  <c r="P33"/>
  <c r="O33"/>
  <c r="Z33" s="1"/>
  <c r="M33"/>
  <c r="L33"/>
  <c r="K33"/>
  <c r="J33"/>
  <c r="H33"/>
  <c r="G33"/>
  <c r="F33"/>
  <c r="E33"/>
  <c r="D33"/>
  <c r="AC32"/>
  <c r="AA32"/>
  <c r="AA31"/>
  <c r="Z31"/>
  <c r="W31"/>
  <c r="V31"/>
  <c r="U31"/>
  <c r="T31"/>
  <c r="N31"/>
  <c r="AC31" s="1"/>
  <c r="I31"/>
  <c r="D31"/>
  <c r="AA30"/>
  <c r="Z30"/>
  <c r="Y30"/>
  <c r="W30"/>
  <c r="V30"/>
  <c r="U30"/>
  <c r="T30"/>
  <c r="N30"/>
  <c r="AC30" s="1"/>
  <c r="I30"/>
  <c r="D30"/>
  <c r="AA29"/>
  <c r="Z29"/>
  <c r="Y29"/>
  <c r="W29"/>
  <c r="V29"/>
  <c r="U29"/>
  <c r="T29"/>
  <c r="N29"/>
  <c r="AC29" s="1"/>
  <c r="I29"/>
  <c r="D29"/>
  <c r="AA28"/>
  <c r="Z28"/>
  <c r="Y28"/>
  <c r="W28"/>
  <c r="V28"/>
  <c r="U28"/>
  <c r="T28"/>
  <c r="N28"/>
  <c r="AC28" s="1"/>
  <c r="I28"/>
  <c r="D28"/>
  <c r="AA27"/>
  <c r="Z27"/>
  <c r="Y27"/>
  <c r="W27"/>
  <c r="V27"/>
  <c r="U27"/>
  <c r="T27"/>
  <c r="N27"/>
  <c r="AC27" s="1"/>
  <c r="I27"/>
  <c r="D27"/>
  <c r="AA26"/>
  <c r="Z26"/>
  <c r="Y26"/>
  <c r="W26"/>
  <c r="V26"/>
  <c r="U26"/>
  <c r="T26"/>
  <c r="N26"/>
  <c r="AC26" s="1"/>
  <c r="I26"/>
  <c r="D26"/>
  <c r="AA25"/>
  <c r="Z25"/>
  <c r="Y25"/>
  <c r="W25"/>
  <c r="V25"/>
  <c r="U25"/>
  <c r="T25"/>
  <c r="N25"/>
  <c r="AC25" s="1"/>
  <c r="I25"/>
  <c r="D25"/>
  <c r="AA24"/>
  <c r="Z24"/>
  <c r="Y24"/>
  <c r="W24"/>
  <c r="V24"/>
  <c r="U24"/>
  <c r="T24"/>
  <c r="N24"/>
  <c r="AC24" s="1"/>
  <c r="I24"/>
  <c r="D24"/>
  <c r="AA23"/>
  <c r="Z23"/>
  <c r="Y23"/>
  <c r="W23"/>
  <c r="V23"/>
  <c r="U23"/>
  <c r="T23"/>
  <c r="N23"/>
  <c r="AC23" s="1"/>
  <c r="I23"/>
  <c r="D23"/>
  <c r="AA22"/>
  <c r="Z22"/>
  <c r="Y22"/>
  <c r="W22"/>
  <c r="V22"/>
  <c r="U22"/>
  <c r="T22"/>
  <c r="N22"/>
  <c r="AC22" s="1"/>
  <c r="I22"/>
  <c r="D22"/>
  <c r="AA21"/>
  <c r="Z21"/>
  <c r="Y21"/>
  <c r="W21"/>
  <c r="V21"/>
  <c r="U21"/>
  <c r="T21"/>
  <c r="N21"/>
  <c r="AC21" s="1"/>
  <c r="I21"/>
  <c r="D21"/>
  <c r="AA20"/>
  <c r="Z20"/>
  <c r="Y20"/>
  <c r="W20"/>
  <c r="V20"/>
  <c r="U20"/>
  <c r="T20"/>
  <c r="N20"/>
  <c r="AC20" s="1"/>
  <c r="I20"/>
  <c r="D20"/>
  <c r="AA19"/>
  <c r="Z19"/>
  <c r="Y19"/>
  <c r="W19"/>
  <c r="V19"/>
  <c r="U19"/>
  <c r="T19"/>
  <c r="N19"/>
  <c r="AC19" s="1"/>
  <c r="I19"/>
  <c r="D19"/>
  <c r="AA18"/>
  <c r="Z18"/>
  <c r="Y18"/>
  <c r="W18"/>
  <c r="V18"/>
  <c r="U18"/>
  <c r="T18"/>
  <c r="N18"/>
  <c r="AC18" s="1"/>
  <c r="I18"/>
  <c r="D18"/>
  <c r="AA17"/>
  <c r="Z17"/>
  <c r="Y17"/>
  <c r="W17"/>
  <c r="V17"/>
  <c r="U17"/>
  <c r="T17"/>
  <c r="N17"/>
  <c r="AC17" s="1"/>
  <c r="I17"/>
  <c r="D17"/>
  <c r="AA16"/>
  <c r="Z16"/>
  <c r="Y16"/>
  <c r="W16"/>
  <c r="V16"/>
  <c r="U16"/>
  <c r="T16"/>
  <c r="N16"/>
  <c r="AC16" s="1"/>
  <c r="I16"/>
  <c r="D16"/>
  <c r="AB15"/>
  <c r="AA15"/>
  <c r="Z15"/>
  <c r="Y15"/>
  <c r="W15"/>
  <c r="V15"/>
  <c r="U15"/>
  <c r="T15"/>
  <c r="N15"/>
  <c r="I15"/>
  <c r="AC15" s="1"/>
  <c r="D15"/>
  <c r="AA14"/>
  <c r="Z14"/>
  <c r="Y14"/>
  <c r="W14"/>
  <c r="V14"/>
  <c r="U14"/>
  <c r="T14"/>
  <c r="N14"/>
  <c r="AC14" s="1"/>
  <c r="I14"/>
  <c r="D14"/>
  <c r="AA13"/>
  <c r="Z13"/>
  <c r="Y13"/>
  <c r="W13"/>
  <c r="V13"/>
  <c r="U13"/>
  <c r="T13"/>
  <c r="N13"/>
  <c r="AC13" s="1"/>
  <c r="I13"/>
  <c r="D13"/>
  <c r="AA12"/>
  <c r="Z12"/>
  <c r="Y12"/>
  <c r="W12"/>
  <c r="V12"/>
  <c r="U12"/>
  <c r="T12"/>
  <c r="N12"/>
  <c r="AC12" s="1"/>
  <c r="I12"/>
  <c r="D12"/>
  <c r="AA11"/>
  <c r="Z11"/>
  <c r="Y11"/>
  <c r="W11"/>
  <c r="W33" s="1"/>
  <c r="V11"/>
  <c r="V33" s="1"/>
  <c r="U11"/>
  <c r="U33" s="1"/>
  <c r="T11"/>
  <c r="T33" s="1"/>
  <c r="N11"/>
  <c r="AC11" s="1"/>
  <c r="I11"/>
  <c r="I33" s="1"/>
  <c r="D11"/>
  <c r="R10"/>
  <c r="Q10"/>
  <c r="P10"/>
  <c r="O10"/>
  <c r="N33" l="1"/>
  <c r="AC33" l="1"/>
  <c r="N10"/>
</calcChain>
</file>

<file path=xl/sharedStrings.xml><?xml version="1.0" encoding="utf-8"?>
<sst xmlns="http://schemas.openxmlformats.org/spreadsheetml/2006/main" count="103" uniqueCount="85">
  <si>
    <t xml:space="preserve">Отчет о реализации муниципальных программ в 2019 году </t>
  </si>
  <si>
    <t>(по состоянию на 30.06.2019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</si>
  <si>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</si>
  <si>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</si>
  <si>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</si>
  <si>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</si>
  <si>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</si>
  <si>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Комментарий (заполняется в случае неосвоения федеральных средств менее 50 %)</t>
  </si>
  <si>
    <t>Предусмотрено программой на весь период реализации</t>
  </si>
  <si>
    <t xml:space="preserve">Предусмотрено программой на 2019 год </t>
  </si>
  <si>
    <t xml:space="preserve">Исполнено в 2019 году (кассовые расходы) </t>
  </si>
  <si>
    <t xml:space="preserve">% финансирования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</si>
  <si>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</si>
  <si>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</si>
  <si>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</si>
  <si>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</si>
  <si>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</si>
  <si>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</si>
  <si>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</si>
  <si>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</si>
  <si>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27.06.2019 № 627 «О внесении изменений в постановление Администрации от 07.12.2018 № 1249».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</si>
  <si>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</si>
  <si>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21.06.2019 № 591 «О внесении изменений в постановление Администрации от 07.12.2018 № 1227».
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</si>
  <si>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(77,9 %).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</si>
  <si>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(79,3 %). Планируемый срок освоения  федеральных средств в полном объеме, до конца 2019 года в связи с  тем, что  выплаты единовременного пособия носят заявительный характер.                                                                 </t>
  </si>
  <si>
    <t>Муниципальная программа города Новошахтинска «Молодёжь Несветая»</t>
  </si>
  <si>
    <r>
      <t xml:space="preserve">Постановление Администрации города от 07.12.2018 № 1245 «Об утверждении муниципальной программы города Новошахтинска «Молодёжь Несветая»; </t>
    </r>
    <r>
      <rPr>
        <sz val="12"/>
        <color indexed="8"/>
        <rFont val="Times New Roman"/>
        <family val="1"/>
        <charset val="204"/>
      </rPr>
      <t xml:space="preserve">                     Постановление Администрации города от 27.02.2019 № 169 «О внесении изменений в постановление Администрации города от 07.12.2018 № 1245».</t>
    </r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</si>
  <si>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</si>
  <si>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                                        Постановление Администрации города от 29.03.2019 № 315 «О внесении изменений в постановление Администрации города от 07.12.2018 № 1238».                                   Постановление Администрации города от 11.04.2019 № 372 «О внесении изменений в постановление Администрации города от 07.12.2018 № 1238».                                  Постановление Администрации города от 27.06.2019 № 631 «О внесении изменений в постановление Администрации города от 07.12.2018 № 1238».</t>
  </si>
  <si>
    <t>Процент освоения средств  федерального бюджета - 52,5 %.  Процент исполнения федеральных средств сложился менее 50 % по следующим направлениям:   1)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лет;  2) выплаты гос. пособий лицам не подлежащим обязательному социальному страхованию на случай временной нетрудоспособности и в связи с материнством ; 3) ежемесячная денежная выплата в связи с рождением(усыновлением) первого ребенка, в связи с тем , что выплаты имеют заявительный характер.  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2018 года.</t>
  </si>
  <si>
    <t>Процент освоения средств  федерального бюджета - 47,2 %.  Процент исполнения федеральных средств сложился менее 50 % по следующим направлениям:                                                                   1) осуществление полномочий по оплате жилищно-коммунальных услуг отдельным категориям граждан (43,7 %);  2) осуществление полномочий по выплате государственных пособий, не подлежащих обязательному социальному страхованию (38 %);                                                                       3)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 (43,7 %), в связи с тем, что выплаты имеют заявительный характер.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2019 года.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</si>
  <si>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</si>
  <si>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   Постановление Администрации города от 21.02.2019 № 144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</si>
  <si>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42,8 % сложился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2018 года </t>
  </si>
  <si>
    <t xml:space="preserve">Низкий процент освоения федеральных средств                                 23,9 % сложился по 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2019 года             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</si>
  <si>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</si>
  <si>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Постановление Администрации города от 04.03.2019 № 192 «О внесении изменений в постановление Администрации города от 05.12.2018 № 1212».                                                           Постановление Администрации города от 29.03.2019 № 308 «О внесении изменений в постановление Администрации города от 05.12.2018 № 1212».</t>
  </si>
  <si>
    <t xml:space="preserve">Низкий процент освоения федеральных средств  сложился по М  "Обеспечение жильем молодых семей" (41,4 %), в связи с подбором гражданами жилых помещений для приобретения. Планируемый срок освоения  федеральных средств в полном объеме, до конца 2018 года.                                                                                        Не освоены федеральные средства (1 348,4 тыс. руб.) по М"Обеспечение жилыми помещениями ветеранов Великой Отечественной войны" в связи  с отсутствием финансирования средств федерального бюджета. Договор купли-продажи на приобретение жилого помещения получателем субсидии был заключен 18.06.2018.  Право собственности на приобретаемое жилое помещение было зарегистрировано в управлении федеральной службы гос. регистрации кадастра и картографии 26.06.2018. В Минстрой заявка на перечисление средств была направлена 03.07.2018.   Финансирование средств федерального бюджета ожидается в до конца 2018 года.                                                                                                         Не освоены федеральные средства (674,2 тыс. руб.) по М "Обеспечение жилыми помещениями ветеранов боевых действий", в связи с тем  что Соглашение о предоставлении субвенций на осуществление государственных полномочий по обеспечению жилыми помещениями ветеранов боевых действий заключено только 01.08.2018.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
 </t>
  </si>
  <si>
    <t>По мероприятию «Переселение граждан из многоквартирных домов, признанных аварийными"  между Администрацией города Новошахтинска и министерством строительства, архитектуры и территориального развития Ростовской области 13.05.2019 заключено соглашение о долевом финансировании мероприятий по переселению граждан из аварийного жилищного фонда. Планируемый срок освоения  федеральных средств в полном объеме, до конца 2019 года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</si>
  <si>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</si>
  <si>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29.03.2019 № 330 «О внесении изменений в постановление Администрации от 07.12.2018 № 1246».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</si>
  <si>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</si>
  <si>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22.02.2019 № 162 «О внесении изменений в постановление Администрации города от 07.12.2018 № 1250».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</si>
  <si>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</si>
  <si>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r>
      <t xml:space="preserve">Постановление Администрации города от 07.12.2018 № 1236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</t>
    </r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</si>
  <si>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</si>
  <si>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</si>
  <si>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</si>
  <si>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r>
      <t xml:space="preserve">Постановление Администрации города от 23.11.2018 № 1168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экономики». Постановление Администрации города от 29.03.2019 № 324 «О внесении изменений в постановление Администрации от 23.11.2018 № 1168».</t>
    </r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</si>
  <si>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</si>
  <si>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       Постановление Администрации города от 14.02.2019 № 114 «О внесении изменений в постановление Администрации города от 07.12.2018 № 1248».                                Постановление Администрации города от 27.06.2019 № 630 «О внесении изменений в постановление Администрации города от 07.12.2018 № 1248»</t>
  </si>
  <si>
    <t>Муниципальная программа города Новошахтинска «Развитие транспортной системы»</t>
  </si>
  <si>
    <r>
      <t xml:space="preserve">Постановление Администрации города от 07.12.2018 № 1240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«Развитие транспортной системы».                                                                   Постановление Администрации города от 09.04.2019 № 363 «О внесении изменений в постановление Администрации города от 07.12.2018 № 1240».</t>
    </r>
  </si>
  <si>
    <t xml:space="preserve">
</t>
  </si>
  <si>
    <t xml:space="preserve">По мероприятию «Реконструкция межпоселковой автомобильной дороги от ж/д переезда «29 км» до 2-го отделения ЗАО «Пригородное» в г. Новошахтинске Ростовской области» 22.03.2019 заключен муниципальный контракт на сумму 75 367, 7 тыс. руб. Сроки выполнения работ – в течение 5 месяцев с момента заключения контракта. Планируемый срок освоения  федеральных средств в полном объеме, до конца 2019 года                    </t>
  </si>
  <si>
    <t>Муниципальная программа города Новошахтинска «Сохранение и развитие культуры и искусства»</t>
  </si>
  <si>
    <t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        Постановление Администрации города от 15.03.2019 № 226 «О внесении изменений в постановление Администрации города от 07.12.2018 № 1247». Постановление Администрации города от 27.06.2019 № 639 «О внесении изменений в постановление Администрации города от 07.12.2018 № 1247».</t>
  </si>
  <si>
    <t>Не освоены федеральные средства: по ОМ "Сохранение и развитие библиотечного дела" , в связи  с отсутствием финансирования средств федерального бюджета. В отчетном периоде заключен один договор на сумму 34,1 тыс.рублей  и предоставлена заявка на финансирование в министерство культуры. Финансирование средств федерального бюджета ожидается в 3 квартале 2018 года;                                                                                                   по ОМ "Развитие театрального искусства" на сумму 5 838,9 тыс.рублей проводится закупка фото, видео и звукового оборудования.                                                              Планируемый срок освоения  федеральных средств в полном объеме, до конца 2018 года</t>
  </si>
  <si>
    <t>Не освоены федеральные средства:                                          по ОМ "Сохранение и развитие библиотечного дела" , в связи  с отсутствием финансирования средств федерального бюджета. В отчетном периоде заключено четыре договора на сумму 32,7 тыс.рублей  и предоставлена заявка на финансирование в министерство культуры. Финансирование средств федерального бюджета ожидается в 3 квартале 2019 года;                                                                                                   по ОМ "Развитие театрального искусства" на сумму 5 494,0 тыс.рублей проводится закупка, в настоящее время заключено 14 договоров на сумму 2 402,7 тыс. рублей.                                                              Планируемый срок освоения  федеральных средств в полном объеме, до конца 2019 года</t>
  </si>
  <si>
    <t>Муниципальная программа города Новошахтинска «Энергосбережение и повышение энергетической эффективности»</t>
  </si>
  <si>
    <r>
      <t xml:space="preserve">Постановление Администрации города от 30.11.2018 № 1207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«Энергосбережение и повышение энергетической эффективности».</t>
    </r>
  </si>
  <si>
    <t>Муниципальная программа города Новошахтинска «Управление муниципальными финансами»</t>
  </si>
  <si>
    <r>
      <t xml:space="preserve">Постановление Администрации города от 07.12.2018 № 1230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муниципальными финансами». Постановление Администрации города от 26.04.2019 № 437 «О внесении изменений в постановление Администрации города от 07.12.2018 № 1230».</t>
    </r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</si>
  <si>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</si>
  <si>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r>
      <t xml:space="preserve">Постановление Администрации города от 07.12.2018 № 1243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«Управление и распоряжение муниципальной собственностью и земельными ресурсами». Постановление Администрации города от 26.04.2019 № 436 «О внесении изменений в постановление Администрации города от 07.12.2018 № 1243».</t>
    </r>
  </si>
  <si>
    <t>Муниципальная программа города Новошахтинска «Развитие муниципальной службы»</t>
  </si>
  <si>
    <r>
      <t xml:space="preserve">Постановление Администрации города от 07.12.2018 № 1244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««Развитие муниципальной службы».                                                                   Постановление Администрации города от 27.06.2019 № 624 «О внесении изменений в постановление Администрации города от 07.12.2018 № 1244».</t>
    </r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</si>
  <si>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(79,2 %).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</si>
  <si>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(37,3 %).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</si>
  <si>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</si>
  <si>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r>
      <t xml:space="preserve">Постановление Администрации города от 07.12.2018 № 1237 «Об утверждении муниципальной программы города Новошахтинска </t>
    </r>
    <r>
      <rPr>
        <sz val="12"/>
        <color indexed="8"/>
        <rFont val="Times New Roman"/>
        <family val="1"/>
        <charset val="204"/>
      </rPr>
      <t>«Содействие развитию и поддержка социально ориентированных некоммерческих организаций».</t>
    </r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</si>
  <si>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</si>
  <si>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24.08.2018 № 786 «О внесении изменений в постановление Администрации города от 30.11.2017 № 1170».                                              Постановление Администрации города от 29.03.2019 № 329 «О внесении изменений в постановление Администрации города от 30.11.2017 № 1170».</t>
  </si>
  <si>
    <t>В настоящее время по ОМ "Благоустройство общественных территорий, а также мест массового отдыха населения" проводится закупка работ по благоустройству городского парка культуры и отдыха, а по ОМ  "Благоустройство дворовых территорий многоквартирных домов" заключен договор на выполнение работ по благоустройству дворовой территории по ул.Карпенко (срок выполнения работ - 4 квартал  2018 года) и проводится закупка работ по благоустройству дворовой территории по ул. Достоевского 34, 36, 36а. Поэтому  в первом полугодии 2018 года не освоены средства  федерального бюджета. Планируемый срок освоения  федеральных средств в полном объеме, до конца 2018 года</t>
  </si>
  <si>
    <t>24.06.2019 по ОМ "Благоустройство общественных территорий, а также мест массового отдыха населения" заключен муниципальный контракт на благоустройство площади "Комсомольской" на сумму 10 912,1 тыс. рублей  Планируемый срок освоения  федеральных средств в полном объеме, до конца 2019 года</t>
  </si>
  <si>
    <t>Муниципальная программа города Новошахтинска «Формирование законопослушного поведения участников дорожного движения»</t>
  </si>
  <si>
    <r>
      <t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                      Постановление Администрации города от 30.05.2019 № 533 «О внесении изменений в постановление Администрации города от 07.12.2018 № 1241».</t>
    </r>
    <r>
      <rPr>
        <sz val="12"/>
        <color indexed="8"/>
        <rFont val="Times New Roman"/>
        <family val="1"/>
        <charset val="204"/>
      </rPr>
      <t xml:space="preserve">
</t>
    </r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</si>
  <si>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</si>
  <si>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</si>
  <si>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</si>
  <si>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</si>
  <si>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</si>
  <si>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</si>
  <si>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>Анастасия Константиновна Исакова</t>
  </si>
  <si>
    <t>8(863 69) 2 43 17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</si>
</sst>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6" fontId="0" fillId="2" borderId="0" xfId="0" applyNumberFormat="1" applyFill="1"/>
    <xf numFmtId="167" fontId="0" fillId="2" borderId="0" xfId="0" applyNumberFormat="1" applyFill="1"/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/>
    <xf numFmtId="165" fontId="2" fillId="2" borderId="0" xfId="0" applyNumberFormat="1" applyFont="1" applyFill="1"/>
    <xf numFmtId="165" fontId="1" fillId="0" borderId="0" xfId="0" applyNumberFormat="1" applyFont="1"/>
    <xf numFmtId="0" fontId="2" fillId="0" borderId="0" xfId="0" applyFont="1"/>
    <xf numFmtId="165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88" zoomScaleSheetLayoutView="88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C50" sqref="C50"/>
    </sheetView>
  </sheetViews>
  <sheetFormatPr defaultRowHeight="15.75"/>
  <cols>
    <col min="1" max="1" width="5.42578125" style="1" customWidth="1"/>
    <col min="2" max="2" width="23.85546875" style="1" customWidth="1"/>
    <col min="3" max="3" width="44.42578125" style="1" customWidth="1"/>
    <col min="4" max="4" width="13.7109375" style="1" customWidth="1"/>
    <col min="5" max="5" width="13.140625" style="1" customWidth="1"/>
    <col min="6" max="6" width="13" style="1" customWidth="1"/>
    <col min="7" max="7" width="13.140625" style="1" customWidth="1"/>
    <col min="8" max="8" width="13.85546875" style="1" customWidth="1"/>
    <col min="9" max="9" width="12.5703125" style="2" customWidth="1"/>
    <col min="10" max="10" width="12.42578125" style="2" customWidth="1"/>
    <col min="11" max="11" width="14" style="2" customWidth="1"/>
    <col min="12" max="13" width="12" style="2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0.85546875" style="1" customWidth="1"/>
    <col min="19" max="19" width="7.42578125" style="1" hidden="1" customWidth="1"/>
    <col min="20" max="20" width="7" style="1" hidden="1" customWidth="1"/>
    <col min="21" max="21" width="7.85546875" style="1" hidden="1" customWidth="1"/>
    <col min="22" max="22" width="7.28515625" style="1" hidden="1" customWidth="1"/>
    <col min="23" max="23" width="6.85546875" style="1" hidden="1" customWidth="1"/>
    <col min="24" max="24" width="58.85546875" style="1" customWidth="1"/>
    <col min="25" max="25" width="15.42578125" style="3" customWidth="1"/>
    <col min="26" max="26" width="17.7109375" style="4" customWidth="1"/>
    <col min="29" max="29" width="9.28515625" style="5" bestFit="1" customWidth="1"/>
  </cols>
  <sheetData>
    <row r="1" spans="1:29" ht="11.25" customHeight="1"/>
    <row r="2" spans="1:29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9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9">
      <c r="A4" s="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29">
      <c r="A6" s="8" t="s">
        <v>3</v>
      </c>
      <c r="B6" s="8" t="s">
        <v>4</v>
      </c>
      <c r="C6" s="8" t="s">
        <v>5</v>
      </c>
      <c r="D6" s="9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1" t="s">
        <v>7</v>
      </c>
    </row>
    <row r="7" spans="1:29" ht="15" customHeight="1">
      <c r="A7" s="8"/>
      <c r="B7" s="8"/>
      <c r="C7" s="8"/>
      <c r="D7" s="12" t="s">
        <v>8</v>
      </c>
      <c r="E7" s="12"/>
      <c r="F7" s="12"/>
      <c r="G7" s="12"/>
      <c r="H7" s="12"/>
      <c r="I7" s="13" t="s">
        <v>9</v>
      </c>
      <c r="J7" s="13"/>
      <c r="K7" s="13"/>
      <c r="L7" s="13"/>
      <c r="M7" s="13"/>
      <c r="N7" s="12" t="s">
        <v>10</v>
      </c>
      <c r="O7" s="12"/>
      <c r="P7" s="12"/>
      <c r="Q7" s="12"/>
      <c r="R7" s="12"/>
      <c r="S7" s="12" t="s">
        <v>11</v>
      </c>
      <c r="T7" s="12"/>
      <c r="U7" s="12"/>
      <c r="V7" s="12"/>
      <c r="W7" s="12"/>
      <c r="X7" s="11"/>
    </row>
    <row r="8" spans="1:29" ht="15" customHeight="1">
      <c r="A8" s="8"/>
      <c r="B8" s="8"/>
      <c r="C8" s="8"/>
      <c r="D8" s="12" t="s">
        <v>12</v>
      </c>
      <c r="E8" s="12" t="s">
        <v>13</v>
      </c>
      <c r="F8" s="12"/>
      <c r="G8" s="12"/>
      <c r="H8" s="12"/>
      <c r="I8" s="13" t="s">
        <v>12</v>
      </c>
      <c r="J8" s="13" t="s">
        <v>13</v>
      </c>
      <c r="K8" s="13"/>
      <c r="L8" s="13"/>
      <c r="M8" s="13"/>
      <c r="N8" s="12" t="s">
        <v>12</v>
      </c>
      <c r="O8" s="12" t="s">
        <v>13</v>
      </c>
      <c r="P8" s="12"/>
      <c r="Q8" s="12"/>
      <c r="R8" s="12"/>
      <c r="S8" s="12" t="s">
        <v>12</v>
      </c>
      <c r="T8" s="12" t="s">
        <v>13</v>
      </c>
      <c r="U8" s="12"/>
      <c r="V8" s="12"/>
      <c r="W8" s="12"/>
      <c r="X8" s="11"/>
    </row>
    <row r="9" spans="1:29" ht="78.75">
      <c r="A9" s="8"/>
      <c r="B9" s="8"/>
      <c r="C9" s="8"/>
      <c r="D9" s="12"/>
      <c r="E9" s="14" t="s">
        <v>14</v>
      </c>
      <c r="F9" s="14" t="s">
        <v>15</v>
      </c>
      <c r="G9" s="14" t="s">
        <v>16</v>
      </c>
      <c r="H9" s="14" t="s">
        <v>17</v>
      </c>
      <c r="I9" s="13"/>
      <c r="J9" s="15" t="s">
        <v>14</v>
      </c>
      <c r="K9" s="15" t="s">
        <v>15</v>
      </c>
      <c r="L9" s="15" t="s">
        <v>16</v>
      </c>
      <c r="M9" s="15" t="s">
        <v>17</v>
      </c>
      <c r="N9" s="12"/>
      <c r="O9" s="14" t="s">
        <v>14</v>
      </c>
      <c r="P9" s="14" t="s">
        <v>15</v>
      </c>
      <c r="Q9" s="14" t="s">
        <v>16</v>
      </c>
      <c r="R9" s="14" t="s">
        <v>17</v>
      </c>
      <c r="S9" s="12"/>
      <c r="T9" s="14" t="s">
        <v>14</v>
      </c>
      <c r="U9" s="14" t="s">
        <v>15</v>
      </c>
      <c r="V9" s="14" t="s">
        <v>16</v>
      </c>
      <c r="W9" s="14" t="s">
        <v>17</v>
      </c>
      <c r="X9" s="11"/>
    </row>
    <row r="10" spans="1:29">
      <c r="A10" s="8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6">
        <f>N33/I33*100</f>
        <v>44.106483683049092</v>
      </c>
      <c r="O10" s="16">
        <f>O33/J33*100</f>
        <v>31.497345383908389</v>
      </c>
      <c r="P10" s="16">
        <f>P33/K33*100</f>
        <v>45.089746111871158</v>
      </c>
      <c r="Q10" s="16">
        <f>Q33/L33*100</f>
        <v>47.14191849311625</v>
      </c>
      <c r="R10" s="16">
        <f>R33/M33*100</f>
        <v>47.769932469056279</v>
      </c>
      <c r="S10" s="14"/>
      <c r="T10" s="14"/>
      <c r="U10" s="14"/>
      <c r="V10" s="14"/>
      <c r="W10" s="14"/>
      <c r="X10" s="10"/>
    </row>
    <row r="11" spans="1:29" s="3" customFormat="1" ht="124.5" customHeight="1">
      <c r="A11" s="17">
        <v>1</v>
      </c>
      <c r="B11" s="18" t="s">
        <v>19</v>
      </c>
      <c r="C11" s="19" t="s">
        <v>20</v>
      </c>
      <c r="D11" s="20">
        <f>SUM(E11:H11)</f>
        <v>349082.5</v>
      </c>
      <c r="E11" s="20">
        <v>0</v>
      </c>
      <c r="F11" s="21">
        <v>216896.3</v>
      </c>
      <c r="G11" s="21">
        <v>89589.8</v>
      </c>
      <c r="H11" s="20">
        <v>42596.4</v>
      </c>
      <c r="I11" s="21">
        <f>SUM(J11:M11)</f>
        <v>38791.699999999997</v>
      </c>
      <c r="J11" s="20">
        <v>0</v>
      </c>
      <c r="K11" s="20">
        <v>26396</v>
      </c>
      <c r="L11" s="20">
        <v>8846</v>
      </c>
      <c r="M11" s="20">
        <v>3549.7</v>
      </c>
      <c r="N11" s="20">
        <f>SUM(O11:R11)</f>
        <v>13071.5</v>
      </c>
      <c r="O11" s="20">
        <v>0</v>
      </c>
      <c r="P11" s="20">
        <v>8891.6</v>
      </c>
      <c r="Q11" s="20">
        <v>1127.2</v>
      </c>
      <c r="R11" s="21">
        <v>3052.7</v>
      </c>
      <c r="S11" s="10"/>
      <c r="T11" s="20" t="e">
        <f t="shared" ref="T11:W31" si="0">O11/J11*100</f>
        <v>#DIV/0!</v>
      </c>
      <c r="U11" s="20">
        <f t="shared" si="0"/>
        <v>33.685406879830275</v>
      </c>
      <c r="V11" s="20">
        <f t="shared" si="0"/>
        <v>12.742482477956138</v>
      </c>
      <c r="W11" s="20">
        <f t="shared" si="0"/>
        <v>85.998816801419835</v>
      </c>
      <c r="X11" s="10"/>
      <c r="Y11" s="3" t="e">
        <f>O11/#REF!*100</f>
        <v>#REF!</v>
      </c>
      <c r="Z11" s="4" t="e">
        <f t="shared" ref="Z11:Z31" si="1">O11/J11*100</f>
        <v>#DIV/0!</v>
      </c>
      <c r="AA11" s="22" t="e">
        <f>#REF!-O11</f>
        <v>#REF!</v>
      </c>
      <c r="AC11" s="22">
        <f t="shared" ref="AC11:AC33" si="2">N11/I11*100</f>
        <v>33.696641291822736</v>
      </c>
    </row>
    <row r="12" spans="1:29" s="3" customFormat="1" ht="141" customHeight="1">
      <c r="A12" s="17">
        <v>2</v>
      </c>
      <c r="B12" s="18" t="s">
        <v>21</v>
      </c>
      <c r="C12" s="18" t="s">
        <v>22</v>
      </c>
      <c r="D12" s="20">
        <f t="shared" ref="D12:D25" si="3">SUM(E12:H12)</f>
        <v>12174816.299999999</v>
      </c>
      <c r="E12" s="20">
        <v>11119.7</v>
      </c>
      <c r="F12" s="20">
        <v>6218072.0999999996</v>
      </c>
      <c r="G12" s="20">
        <v>5274325.3</v>
      </c>
      <c r="H12" s="20">
        <v>671299.2</v>
      </c>
      <c r="I12" s="21">
        <f t="shared" ref="I12:I29" si="4">SUM(J12:M12)</f>
        <v>981140.20000000007</v>
      </c>
      <c r="J12" s="20">
        <v>910.7</v>
      </c>
      <c r="K12" s="20">
        <v>515869.7</v>
      </c>
      <c r="L12" s="20">
        <v>408418.2</v>
      </c>
      <c r="M12" s="20">
        <v>55941.599999999999</v>
      </c>
      <c r="N12" s="21">
        <f t="shared" ref="N12:N29" si="5">SUM(O12:R12)</f>
        <v>521701.6</v>
      </c>
      <c r="O12" s="21">
        <v>722.1</v>
      </c>
      <c r="P12" s="21">
        <v>279746.90000000002</v>
      </c>
      <c r="Q12" s="21">
        <v>220982.3</v>
      </c>
      <c r="R12" s="21">
        <v>20250.3</v>
      </c>
      <c r="S12" s="23" t="s">
        <v>23</v>
      </c>
      <c r="T12" s="20">
        <f t="shared" si="0"/>
        <v>79.29065553969474</v>
      </c>
      <c r="U12" s="20">
        <f t="shared" si="0"/>
        <v>54.228209177627605</v>
      </c>
      <c r="V12" s="20">
        <f t="shared" si="0"/>
        <v>54.106868890759522</v>
      </c>
      <c r="W12" s="20">
        <f t="shared" si="0"/>
        <v>36.19900038611695</v>
      </c>
      <c r="X12" s="23" t="s">
        <v>24</v>
      </c>
      <c r="Y12" s="22" t="e">
        <f>O12/#REF!*100</f>
        <v>#REF!</v>
      </c>
      <c r="Z12" s="4">
        <f t="shared" si="1"/>
        <v>79.29065553969474</v>
      </c>
      <c r="AA12" s="22" t="e">
        <f>#REF!-O12</f>
        <v>#REF!</v>
      </c>
      <c r="AC12" s="22">
        <f t="shared" si="2"/>
        <v>53.172991994416286</v>
      </c>
    </row>
    <row r="13" spans="1:29" s="3" customFormat="1" ht="126.75" customHeight="1">
      <c r="A13" s="17">
        <v>3</v>
      </c>
      <c r="B13" s="24" t="s">
        <v>25</v>
      </c>
      <c r="C13" s="19" t="s">
        <v>26</v>
      </c>
      <c r="D13" s="20">
        <f t="shared" si="3"/>
        <v>2975.7</v>
      </c>
      <c r="E13" s="20">
        <v>0</v>
      </c>
      <c r="F13" s="20">
        <v>1064.7</v>
      </c>
      <c r="G13" s="20">
        <v>1911</v>
      </c>
      <c r="H13" s="20">
        <v>0</v>
      </c>
      <c r="I13" s="21">
        <f t="shared" si="4"/>
        <v>542.20000000000005</v>
      </c>
      <c r="J13" s="20">
        <v>0</v>
      </c>
      <c r="K13" s="20">
        <v>354.9</v>
      </c>
      <c r="L13" s="20">
        <v>187.3</v>
      </c>
      <c r="M13" s="20">
        <v>0</v>
      </c>
      <c r="N13" s="20">
        <f t="shared" si="5"/>
        <v>58.6</v>
      </c>
      <c r="O13" s="20">
        <v>0</v>
      </c>
      <c r="P13" s="20">
        <v>0</v>
      </c>
      <c r="Q13" s="20">
        <v>58.6</v>
      </c>
      <c r="R13" s="20">
        <v>0</v>
      </c>
      <c r="S13" s="10"/>
      <c r="T13" s="20" t="e">
        <f t="shared" si="0"/>
        <v>#DIV/0!</v>
      </c>
      <c r="U13" s="20">
        <f t="shared" si="0"/>
        <v>0</v>
      </c>
      <c r="V13" s="20">
        <f t="shared" si="0"/>
        <v>31.286705819540845</v>
      </c>
      <c r="W13" s="20" t="e">
        <f t="shared" si="0"/>
        <v>#DIV/0!</v>
      </c>
      <c r="X13" s="10"/>
      <c r="Y13" s="22" t="e">
        <f>O13/#REF!*100</f>
        <v>#REF!</v>
      </c>
      <c r="Z13" s="4" t="e">
        <f t="shared" si="1"/>
        <v>#DIV/0!</v>
      </c>
      <c r="AA13" s="22" t="e">
        <f>#REF!-O13</f>
        <v>#REF!</v>
      </c>
      <c r="AC13" s="22">
        <f t="shared" si="2"/>
        <v>10.807819992622649</v>
      </c>
    </row>
    <row r="14" spans="1:29" s="3" customFormat="1" ht="293.25" customHeight="1">
      <c r="A14" s="17">
        <v>4</v>
      </c>
      <c r="B14" s="18" t="s">
        <v>27</v>
      </c>
      <c r="C14" s="19" t="s">
        <v>28</v>
      </c>
      <c r="D14" s="20">
        <f>SUM(E14:H14)</f>
        <v>6649890.7999999998</v>
      </c>
      <c r="E14" s="20">
        <v>1248375.3</v>
      </c>
      <c r="F14" s="20">
        <v>5123894.3</v>
      </c>
      <c r="G14" s="20">
        <v>89749.2</v>
      </c>
      <c r="H14" s="20">
        <v>187872</v>
      </c>
      <c r="I14" s="21">
        <f t="shared" si="4"/>
        <v>649691.69999999995</v>
      </c>
      <c r="J14" s="20">
        <v>213435.4</v>
      </c>
      <c r="K14" s="20">
        <v>409123.9</v>
      </c>
      <c r="L14" s="20">
        <v>11263.7</v>
      </c>
      <c r="M14" s="20">
        <v>15868.7</v>
      </c>
      <c r="N14" s="20">
        <f t="shared" si="5"/>
        <v>311526.69999999995</v>
      </c>
      <c r="O14" s="20">
        <v>100723</v>
      </c>
      <c r="P14" s="20">
        <v>200745.1</v>
      </c>
      <c r="Q14" s="20">
        <v>3383.1</v>
      </c>
      <c r="R14" s="20">
        <v>6675.5</v>
      </c>
      <c r="S14" s="23" t="s">
        <v>29</v>
      </c>
      <c r="T14" s="20">
        <f t="shared" si="0"/>
        <v>47.191328148938744</v>
      </c>
      <c r="U14" s="20">
        <f t="shared" si="0"/>
        <v>49.067067458048768</v>
      </c>
      <c r="V14" s="20">
        <f t="shared" si="0"/>
        <v>30.035423528680628</v>
      </c>
      <c r="W14" s="20">
        <f t="shared" si="0"/>
        <v>42.067088041238407</v>
      </c>
      <c r="X14" s="23" t="s">
        <v>30</v>
      </c>
      <c r="Y14" s="22" t="e">
        <f>O14/#REF!*100</f>
        <v>#REF!</v>
      </c>
      <c r="Z14" s="4">
        <f t="shared" si="1"/>
        <v>47.191328148938744</v>
      </c>
      <c r="AA14" s="22" t="e">
        <f>#REF!-O14</f>
        <v>#REF!</v>
      </c>
      <c r="AC14" s="22">
        <f t="shared" si="2"/>
        <v>47.949927634907446</v>
      </c>
    </row>
    <row r="15" spans="1:29" s="3" customFormat="1" ht="174" customHeight="1">
      <c r="A15" s="25">
        <v>5</v>
      </c>
      <c r="B15" s="24" t="s">
        <v>31</v>
      </c>
      <c r="C15" s="19" t="s">
        <v>32</v>
      </c>
      <c r="D15" s="21">
        <f t="shared" si="3"/>
        <v>676.4</v>
      </c>
      <c r="E15" s="21">
        <v>506.4</v>
      </c>
      <c r="F15" s="21">
        <v>0</v>
      </c>
      <c r="G15" s="21">
        <v>0</v>
      </c>
      <c r="H15" s="21">
        <v>170</v>
      </c>
      <c r="I15" s="21">
        <f t="shared" si="4"/>
        <v>199.7</v>
      </c>
      <c r="J15" s="20">
        <v>49.7</v>
      </c>
      <c r="K15" s="20">
        <v>0</v>
      </c>
      <c r="L15" s="20">
        <v>0</v>
      </c>
      <c r="M15" s="20">
        <v>150</v>
      </c>
      <c r="N15" s="20">
        <f t="shared" si="5"/>
        <v>11.9</v>
      </c>
      <c r="O15" s="20">
        <v>11.9</v>
      </c>
      <c r="P15" s="20">
        <v>0</v>
      </c>
      <c r="Q15" s="20">
        <v>0</v>
      </c>
      <c r="R15" s="20">
        <v>0</v>
      </c>
      <c r="S15" s="23" t="s">
        <v>33</v>
      </c>
      <c r="T15" s="20">
        <f t="shared" si="0"/>
        <v>23.943661971830984</v>
      </c>
      <c r="U15" s="20" t="e">
        <f t="shared" si="0"/>
        <v>#DIV/0!</v>
      </c>
      <c r="V15" s="20" t="e">
        <f t="shared" si="0"/>
        <v>#DIV/0!</v>
      </c>
      <c r="W15" s="20">
        <f t="shared" si="0"/>
        <v>0</v>
      </c>
      <c r="X15" s="23" t="s">
        <v>34</v>
      </c>
      <c r="Y15" s="22" t="e">
        <f>O15/#REF!*100</f>
        <v>#REF!</v>
      </c>
      <c r="Z15" s="4">
        <f t="shared" si="1"/>
        <v>23.943661971830984</v>
      </c>
      <c r="AA15" s="22" t="e">
        <f>#REF!-O15</f>
        <v>#REF!</v>
      </c>
      <c r="AB15" s="22" t="e">
        <f>#REF!-O15</f>
        <v>#REF!</v>
      </c>
      <c r="AC15" s="22">
        <f t="shared" si="2"/>
        <v>5.9589384076114182</v>
      </c>
    </row>
    <row r="16" spans="1:29" s="3" customFormat="1" ht="216" customHeight="1">
      <c r="A16" s="17">
        <v>6</v>
      </c>
      <c r="B16" s="18" t="s">
        <v>35</v>
      </c>
      <c r="C16" s="26" t="s">
        <v>36</v>
      </c>
      <c r="D16" s="21">
        <f>SUM(E16:H16)</f>
        <v>1053920.3999999999</v>
      </c>
      <c r="E16" s="21">
        <v>39500.800000000003</v>
      </c>
      <c r="F16" s="21">
        <v>879349.7</v>
      </c>
      <c r="G16" s="21">
        <v>135069.9</v>
      </c>
      <c r="H16" s="21">
        <v>0</v>
      </c>
      <c r="I16" s="21">
        <f t="shared" si="4"/>
        <v>134070.80000000002</v>
      </c>
      <c r="J16" s="20">
        <v>33544.400000000001</v>
      </c>
      <c r="K16" s="20">
        <v>86752.7</v>
      </c>
      <c r="L16" s="20">
        <v>13773.7</v>
      </c>
      <c r="M16" s="20">
        <v>0</v>
      </c>
      <c r="N16" s="20">
        <f t="shared" si="5"/>
        <v>29233.1</v>
      </c>
      <c r="O16" s="20">
        <v>3278.3</v>
      </c>
      <c r="P16" s="20">
        <v>17219.599999999999</v>
      </c>
      <c r="Q16" s="20">
        <v>8735.2000000000007</v>
      </c>
      <c r="R16" s="20">
        <v>0</v>
      </c>
      <c r="S16" s="23" t="s">
        <v>37</v>
      </c>
      <c r="T16" s="20">
        <f t="shared" si="0"/>
        <v>9.7730172547429675</v>
      </c>
      <c r="U16" s="20">
        <f t="shared" si="0"/>
        <v>19.849065216414015</v>
      </c>
      <c r="V16" s="20">
        <f t="shared" si="0"/>
        <v>63.419415262420408</v>
      </c>
      <c r="W16" s="20" t="e">
        <f t="shared" si="0"/>
        <v>#DIV/0!</v>
      </c>
      <c r="X16" s="23" t="s">
        <v>38</v>
      </c>
      <c r="Y16" s="27" t="e">
        <f>O16/#REF!*100</f>
        <v>#REF!</v>
      </c>
      <c r="Z16" s="28">
        <f t="shared" si="1"/>
        <v>9.7730172547429675</v>
      </c>
      <c r="AA16" s="22" t="e">
        <f>#REF!-O16</f>
        <v>#REF!</v>
      </c>
      <c r="AC16" s="22">
        <f t="shared" si="2"/>
        <v>21.804225826951129</v>
      </c>
    </row>
    <row r="17" spans="1:29" s="3" customFormat="1" ht="143.25" customHeight="1">
      <c r="A17" s="17">
        <v>7</v>
      </c>
      <c r="B17" s="29" t="s">
        <v>39</v>
      </c>
      <c r="C17" s="26" t="s">
        <v>40</v>
      </c>
      <c r="D17" s="20">
        <f t="shared" si="3"/>
        <v>1240504.6000000001</v>
      </c>
      <c r="E17" s="20">
        <v>471568.6</v>
      </c>
      <c r="F17" s="20">
        <v>17471.2</v>
      </c>
      <c r="G17" s="20">
        <v>751464.8</v>
      </c>
      <c r="H17" s="20">
        <v>0</v>
      </c>
      <c r="I17" s="21">
        <f t="shared" si="4"/>
        <v>66625.7</v>
      </c>
      <c r="J17" s="20">
        <v>0</v>
      </c>
      <c r="K17" s="20">
        <v>653.79999999999995</v>
      </c>
      <c r="L17" s="20">
        <v>65971.899999999994</v>
      </c>
      <c r="M17" s="20">
        <v>0</v>
      </c>
      <c r="N17" s="21">
        <f t="shared" si="5"/>
        <v>26831</v>
      </c>
      <c r="O17" s="21">
        <v>0</v>
      </c>
      <c r="P17" s="21">
        <v>390.8</v>
      </c>
      <c r="Q17" s="20">
        <v>26277</v>
      </c>
      <c r="R17" s="21">
        <v>163.19999999999999</v>
      </c>
      <c r="S17" s="26"/>
      <c r="T17" s="20" t="e">
        <f t="shared" si="0"/>
        <v>#DIV/0!</v>
      </c>
      <c r="U17" s="20">
        <f t="shared" si="0"/>
        <v>59.773631079840939</v>
      </c>
      <c r="V17" s="20">
        <f t="shared" si="0"/>
        <v>39.830594541009127</v>
      </c>
      <c r="W17" s="20" t="e">
        <f t="shared" si="0"/>
        <v>#DIV/0!</v>
      </c>
      <c r="X17" s="26"/>
      <c r="Y17" s="22" t="e">
        <f>O17/#REF!*100</f>
        <v>#REF!</v>
      </c>
      <c r="Z17" s="4" t="e">
        <f t="shared" si="1"/>
        <v>#DIV/0!</v>
      </c>
      <c r="AA17" s="22" t="e">
        <f>#REF!-O17</f>
        <v>#REF!</v>
      </c>
      <c r="AC17" s="22">
        <f t="shared" si="2"/>
        <v>40.271246681085529</v>
      </c>
    </row>
    <row r="18" spans="1:29" s="3" customFormat="1" ht="157.5">
      <c r="A18" s="25">
        <v>8</v>
      </c>
      <c r="B18" s="24" t="s">
        <v>41</v>
      </c>
      <c r="C18" s="23" t="s">
        <v>42</v>
      </c>
      <c r="D18" s="21">
        <f>SUM(E18:H18)</f>
        <v>137217.70000000001</v>
      </c>
      <c r="E18" s="21">
        <v>0</v>
      </c>
      <c r="F18" s="21">
        <v>46286.400000000001</v>
      </c>
      <c r="G18" s="21">
        <v>90931.3</v>
      </c>
      <c r="H18" s="21">
        <v>0</v>
      </c>
      <c r="I18" s="21">
        <f t="shared" si="4"/>
        <v>18610.900000000001</v>
      </c>
      <c r="J18" s="21">
        <v>0</v>
      </c>
      <c r="K18" s="21">
        <v>3857.2</v>
      </c>
      <c r="L18" s="21">
        <v>14753.7</v>
      </c>
      <c r="M18" s="21">
        <v>0</v>
      </c>
      <c r="N18" s="21">
        <f t="shared" si="5"/>
        <v>4991.5</v>
      </c>
      <c r="O18" s="21">
        <v>0</v>
      </c>
      <c r="P18" s="21">
        <v>1521.5</v>
      </c>
      <c r="Q18" s="21">
        <v>3470</v>
      </c>
      <c r="R18" s="20">
        <v>0</v>
      </c>
      <c r="S18" s="26"/>
      <c r="T18" s="20" t="e">
        <f t="shared" si="0"/>
        <v>#DIV/0!</v>
      </c>
      <c r="U18" s="20">
        <f t="shared" si="0"/>
        <v>39.445711915379036</v>
      </c>
      <c r="V18" s="20">
        <f t="shared" si="0"/>
        <v>23.519523916034622</v>
      </c>
      <c r="W18" s="20" t="e">
        <f t="shared" si="0"/>
        <v>#DIV/0!</v>
      </c>
      <c r="X18" s="26"/>
      <c r="Y18" s="22" t="e">
        <f>O18/#REF!*100</f>
        <v>#REF!</v>
      </c>
      <c r="Z18" s="4" t="e">
        <f t="shared" si="1"/>
        <v>#DIV/0!</v>
      </c>
      <c r="AA18" s="22" t="e">
        <f>#REF!-O18</f>
        <v>#REF!</v>
      </c>
      <c r="AC18" s="22">
        <f t="shared" si="2"/>
        <v>26.820304230316637</v>
      </c>
    </row>
    <row r="19" spans="1:29" s="3" customFormat="1" ht="170.25" customHeight="1">
      <c r="A19" s="17">
        <v>9</v>
      </c>
      <c r="B19" s="24" t="s">
        <v>43</v>
      </c>
      <c r="C19" s="19" t="s">
        <v>44</v>
      </c>
      <c r="D19" s="21">
        <f t="shared" si="3"/>
        <v>343194.69999999995</v>
      </c>
      <c r="E19" s="21">
        <v>0</v>
      </c>
      <c r="F19" s="21">
        <v>0</v>
      </c>
      <c r="G19" s="21">
        <v>337613.1</v>
      </c>
      <c r="H19" s="20">
        <v>5581.6</v>
      </c>
      <c r="I19" s="21">
        <f t="shared" si="4"/>
        <v>35445.200000000004</v>
      </c>
      <c r="J19" s="20">
        <v>0</v>
      </c>
      <c r="K19" s="20">
        <v>0</v>
      </c>
      <c r="L19" s="20">
        <v>34684.400000000001</v>
      </c>
      <c r="M19" s="20">
        <v>760.8</v>
      </c>
      <c r="N19" s="20">
        <f>SUM(O19:R19)</f>
        <v>15284.8</v>
      </c>
      <c r="O19" s="20">
        <v>0</v>
      </c>
      <c r="P19" s="20">
        <v>0</v>
      </c>
      <c r="Q19" s="20">
        <v>14871.8</v>
      </c>
      <c r="R19" s="20">
        <v>413</v>
      </c>
      <c r="S19" s="10"/>
      <c r="T19" s="20" t="e">
        <f t="shared" si="0"/>
        <v>#DIV/0!</v>
      </c>
      <c r="U19" s="20" t="e">
        <f t="shared" si="0"/>
        <v>#DIV/0!</v>
      </c>
      <c r="V19" s="20">
        <f t="shared" si="0"/>
        <v>42.87748959186262</v>
      </c>
      <c r="W19" s="20">
        <f t="shared" si="0"/>
        <v>54.284963196635125</v>
      </c>
      <c r="X19" s="10"/>
      <c r="Y19" s="22" t="e">
        <f>O19/#REF!*100</f>
        <v>#REF!</v>
      </c>
      <c r="Z19" s="4" t="e">
        <f t="shared" si="1"/>
        <v>#DIV/0!</v>
      </c>
      <c r="AA19" s="22" t="e">
        <f>#REF!-O19</f>
        <v>#REF!</v>
      </c>
      <c r="AC19" s="22">
        <f t="shared" si="2"/>
        <v>43.122340965772509</v>
      </c>
    </row>
    <row r="20" spans="1:29" s="3" customFormat="1" ht="125.25" customHeight="1">
      <c r="A20" s="25">
        <v>10</v>
      </c>
      <c r="B20" s="24" t="s">
        <v>45</v>
      </c>
      <c r="C20" s="30" t="s">
        <v>46</v>
      </c>
      <c r="D20" s="21">
        <f t="shared" si="3"/>
        <v>84790</v>
      </c>
      <c r="E20" s="21">
        <v>0</v>
      </c>
      <c r="F20" s="21">
        <v>0</v>
      </c>
      <c r="G20" s="21">
        <v>84790</v>
      </c>
      <c r="H20" s="21">
        <v>0</v>
      </c>
      <c r="I20" s="21">
        <f t="shared" si="4"/>
        <v>7331.2</v>
      </c>
      <c r="J20" s="21">
        <v>0</v>
      </c>
      <c r="K20" s="21">
        <v>0</v>
      </c>
      <c r="L20" s="21">
        <v>7331.2</v>
      </c>
      <c r="M20" s="21">
        <v>0</v>
      </c>
      <c r="N20" s="21">
        <f t="shared" si="5"/>
        <v>2801.6</v>
      </c>
      <c r="O20" s="21">
        <v>0</v>
      </c>
      <c r="P20" s="21">
        <v>0</v>
      </c>
      <c r="Q20" s="21">
        <v>2801.6</v>
      </c>
      <c r="R20" s="21">
        <v>0</v>
      </c>
      <c r="S20" s="31"/>
      <c r="T20" s="21" t="e">
        <f t="shared" si="0"/>
        <v>#DIV/0!</v>
      </c>
      <c r="U20" s="21" t="e">
        <f t="shared" si="0"/>
        <v>#DIV/0!</v>
      </c>
      <c r="V20" s="21">
        <f t="shared" si="0"/>
        <v>38.214753382802272</v>
      </c>
      <c r="W20" s="21" t="e">
        <f t="shared" si="0"/>
        <v>#DIV/0!</v>
      </c>
      <c r="X20" s="31"/>
      <c r="Y20" s="22" t="e">
        <f>O20/#REF!*100</f>
        <v>#REF!</v>
      </c>
      <c r="Z20" s="4" t="e">
        <f t="shared" si="1"/>
        <v>#DIV/0!</v>
      </c>
      <c r="AA20" s="22" t="e">
        <f>#REF!-O20</f>
        <v>#REF!</v>
      </c>
      <c r="AC20" s="22">
        <f t="shared" si="2"/>
        <v>38.214753382802272</v>
      </c>
    </row>
    <row r="21" spans="1:29" s="3" customFormat="1" ht="129.75" customHeight="1">
      <c r="A21" s="17">
        <v>11</v>
      </c>
      <c r="B21" s="29" t="s">
        <v>47</v>
      </c>
      <c r="C21" s="19" t="s">
        <v>48</v>
      </c>
      <c r="D21" s="20">
        <f t="shared" si="3"/>
        <v>361272.8</v>
      </c>
      <c r="E21" s="20">
        <v>0</v>
      </c>
      <c r="F21" s="20">
        <v>0</v>
      </c>
      <c r="G21" s="20">
        <v>1272.8</v>
      </c>
      <c r="H21" s="20">
        <v>360000</v>
      </c>
      <c r="I21" s="21">
        <f t="shared" si="4"/>
        <v>30682</v>
      </c>
      <c r="J21" s="20">
        <v>0</v>
      </c>
      <c r="K21" s="20">
        <v>0</v>
      </c>
      <c r="L21" s="20">
        <v>682</v>
      </c>
      <c r="M21" s="20">
        <v>30000</v>
      </c>
      <c r="N21" s="20">
        <f t="shared" si="5"/>
        <v>20060</v>
      </c>
      <c r="O21" s="20">
        <v>0</v>
      </c>
      <c r="P21" s="20">
        <v>0</v>
      </c>
      <c r="Q21" s="20">
        <v>10</v>
      </c>
      <c r="R21" s="21">
        <v>20050</v>
      </c>
      <c r="S21" s="26"/>
      <c r="T21" s="32" t="e">
        <f t="shared" si="0"/>
        <v>#DIV/0!</v>
      </c>
      <c r="U21" s="32" t="e">
        <f t="shared" si="0"/>
        <v>#DIV/0!</v>
      </c>
      <c r="V21" s="32">
        <f t="shared" si="0"/>
        <v>1.466275659824047</v>
      </c>
      <c r="W21" s="32">
        <f t="shared" si="0"/>
        <v>66.833333333333329</v>
      </c>
      <c r="X21" s="26"/>
      <c r="Y21" s="22" t="e">
        <f>O21/#REF!*100</f>
        <v>#REF!</v>
      </c>
      <c r="Z21" s="4" t="e">
        <f t="shared" si="1"/>
        <v>#DIV/0!</v>
      </c>
      <c r="AA21" s="22" t="e">
        <f>#REF!-O21</f>
        <v>#REF!</v>
      </c>
      <c r="AC21" s="22">
        <f t="shared" si="2"/>
        <v>65.380353301610057</v>
      </c>
    </row>
    <row r="22" spans="1:29" s="3" customFormat="1" ht="202.5" customHeight="1">
      <c r="A22" s="17">
        <v>12</v>
      </c>
      <c r="B22" s="29" t="s">
        <v>49</v>
      </c>
      <c r="C22" s="26" t="s">
        <v>50</v>
      </c>
      <c r="D22" s="20">
        <f>SUM(E22:H22)</f>
        <v>256762.1</v>
      </c>
      <c r="E22" s="20">
        <v>0</v>
      </c>
      <c r="F22" s="20">
        <v>41300.400000000001</v>
      </c>
      <c r="G22" s="21">
        <v>204661.7</v>
      </c>
      <c r="H22" s="20">
        <v>10800</v>
      </c>
      <c r="I22" s="21">
        <f>SUM(J22:M22)</f>
        <v>21334.1</v>
      </c>
      <c r="J22" s="20">
        <v>0</v>
      </c>
      <c r="K22" s="20">
        <v>3368.8</v>
      </c>
      <c r="L22" s="20">
        <v>17065.3</v>
      </c>
      <c r="M22" s="20">
        <v>900</v>
      </c>
      <c r="N22" s="20">
        <f t="shared" si="5"/>
        <v>9340.6</v>
      </c>
      <c r="O22" s="20">
        <v>0</v>
      </c>
      <c r="P22" s="20">
        <v>1571.8</v>
      </c>
      <c r="Q22" s="20">
        <v>7463.1</v>
      </c>
      <c r="R22" s="21">
        <v>305.7</v>
      </c>
      <c r="S22" s="33"/>
      <c r="T22" s="20" t="e">
        <f t="shared" si="0"/>
        <v>#DIV/0!</v>
      </c>
      <c r="U22" s="20">
        <f t="shared" si="0"/>
        <v>46.657563524103537</v>
      </c>
      <c r="V22" s="20">
        <f t="shared" si="0"/>
        <v>43.732603587396653</v>
      </c>
      <c r="W22" s="20">
        <f t="shared" si="0"/>
        <v>33.966666666666669</v>
      </c>
      <c r="X22" s="33"/>
      <c r="Y22" s="22" t="e">
        <f>O22/#REF!*100</f>
        <v>#REF!</v>
      </c>
      <c r="Z22" s="4" t="e">
        <f t="shared" si="1"/>
        <v>#DIV/0!</v>
      </c>
      <c r="AA22" s="22" t="e">
        <f>#REF!-O22</f>
        <v>#REF!</v>
      </c>
      <c r="AC22" s="22">
        <f t="shared" si="2"/>
        <v>43.782489066799165</v>
      </c>
    </row>
    <row r="23" spans="1:29" s="3" customFormat="1" ht="147.75" customHeight="1">
      <c r="A23" s="17">
        <v>13</v>
      </c>
      <c r="B23" s="29" t="s">
        <v>51</v>
      </c>
      <c r="C23" s="19" t="s">
        <v>52</v>
      </c>
      <c r="D23" s="20">
        <f t="shared" si="3"/>
        <v>1991348.3</v>
      </c>
      <c r="E23" s="20">
        <v>166133.6</v>
      </c>
      <c r="F23" s="20">
        <v>1628434</v>
      </c>
      <c r="G23" s="20">
        <v>196780.7</v>
      </c>
      <c r="H23" s="20">
        <v>0</v>
      </c>
      <c r="I23" s="21">
        <f t="shared" si="4"/>
        <v>237276.4</v>
      </c>
      <c r="J23" s="20">
        <v>68217.100000000006</v>
      </c>
      <c r="K23" s="20">
        <v>150117</v>
      </c>
      <c r="L23" s="20">
        <v>18942.3</v>
      </c>
      <c r="M23" s="20">
        <v>0</v>
      </c>
      <c r="N23" s="20">
        <f t="shared" si="5"/>
        <v>33915.699999999997</v>
      </c>
      <c r="O23" s="20">
        <v>0</v>
      </c>
      <c r="P23" s="20">
        <v>29640</v>
      </c>
      <c r="Q23" s="20">
        <v>4275.7</v>
      </c>
      <c r="R23" s="20">
        <v>0</v>
      </c>
      <c r="S23" s="26" t="s">
        <v>53</v>
      </c>
      <c r="T23" s="20">
        <f t="shared" si="0"/>
        <v>0</v>
      </c>
      <c r="U23" s="20">
        <f t="shared" si="0"/>
        <v>19.744599212614162</v>
      </c>
      <c r="V23" s="20">
        <f t="shared" si="0"/>
        <v>22.572232516642647</v>
      </c>
      <c r="W23" s="20" t="e">
        <f t="shared" si="0"/>
        <v>#DIV/0!</v>
      </c>
      <c r="X23" s="23" t="s">
        <v>54</v>
      </c>
      <c r="Y23" s="22" t="e">
        <f>O23/#REF!*100</f>
        <v>#REF!</v>
      </c>
      <c r="Z23" s="4">
        <f t="shared" si="1"/>
        <v>0</v>
      </c>
      <c r="AA23" s="22" t="e">
        <f>#REF!-O23</f>
        <v>#REF!</v>
      </c>
      <c r="AC23" s="22">
        <f t="shared" si="2"/>
        <v>14.293751928131075</v>
      </c>
    </row>
    <row r="24" spans="1:29" s="3" customFormat="1" ht="200.25" customHeight="1">
      <c r="A24" s="17">
        <v>14</v>
      </c>
      <c r="B24" s="29" t="s">
        <v>55</v>
      </c>
      <c r="C24" s="34" t="s">
        <v>56</v>
      </c>
      <c r="D24" s="20">
        <f t="shared" si="3"/>
        <v>1321289.3</v>
      </c>
      <c r="E24" s="20">
        <v>5526.7</v>
      </c>
      <c r="F24" s="20">
        <v>3191</v>
      </c>
      <c r="G24" s="20">
        <v>1146602</v>
      </c>
      <c r="H24" s="20">
        <v>165969.60000000001</v>
      </c>
      <c r="I24" s="21">
        <f t="shared" si="4"/>
        <v>131777.59999999998</v>
      </c>
      <c r="J24" s="20">
        <v>5526.7</v>
      </c>
      <c r="K24" s="20">
        <v>1675.7</v>
      </c>
      <c r="L24" s="20">
        <v>110744.4</v>
      </c>
      <c r="M24" s="20">
        <v>13830.8</v>
      </c>
      <c r="N24" s="21">
        <f>SUM(O24:R24)</f>
        <v>56718.3</v>
      </c>
      <c r="O24" s="21">
        <v>0</v>
      </c>
      <c r="P24" s="21">
        <v>644.9</v>
      </c>
      <c r="Q24" s="20">
        <v>48863.3</v>
      </c>
      <c r="R24" s="21">
        <v>7210.1</v>
      </c>
      <c r="S24" s="23" t="s">
        <v>57</v>
      </c>
      <c r="T24" s="20">
        <f t="shared" si="0"/>
        <v>0</v>
      </c>
      <c r="U24" s="32">
        <f t="shared" si="0"/>
        <v>38.485409082771376</v>
      </c>
      <c r="V24" s="32">
        <f t="shared" si="0"/>
        <v>44.122592203307804</v>
      </c>
      <c r="W24" s="32">
        <f t="shared" si="0"/>
        <v>52.130751655724907</v>
      </c>
      <c r="X24" s="23" t="s">
        <v>58</v>
      </c>
      <c r="Y24" s="22" t="e">
        <f>O24/#REF!*100</f>
        <v>#REF!</v>
      </c>
      <c r="Z24" s="4">
        <f t="shared" si="1"/>
        <v>0</v>
      </c>
      <c r="AA24" s="22" t="e">
        <f>#REF!-O24</f>
        <v>#REF!</v>
      </c>
      <c r="AC24" s="22">
        <f t="shared" si="2"/>
        <v>43.040926530760927</v>
      </c>
    </row>
    <row r="25" spans="1:29" s="3" customFormat="1" ht="110.25">
      <c r="A25" s="17">
        <v>15</v>
      </c>
      <c r="B25" s="29" t="s">
        <v>59</v>
      </c>
      <c r="C25" s="34" t="s">
        <v>60</v>
      </c>
      <c r="D25" s="21">
        <f t="shared" si="3"/>
        <v>24751.200000000001</v>
      </c>
      <c r="E25" s="20">
        <v>0</v>
      </c>
      <c r="F25" s="20">
        <v>0</v>
      </c>
      <c r="G25" s="20">
        <v>20299.2</v>
      </c>
      <c r="H25" s="20">
        <v>4452</v>
      </c>
      <c r="I25" s="21">
        <f t="shared" si="4"/>
        <v>4465.7</v>
      </c>
      <c r="J25" s="20">
        <v>0</v>
      </c>
      <c r="K25" s="20">
        <v>0</v>
      </c>
      <c r="L25" s="20">
        <v>13.7</v>
      </c>
      <c r="M25" s="20">
        <v>4452</v>
      </c>
      <c r="N25" s="20">
        <f t="shared" si="5"/>
        <v>1808.6</v>
      </c>
      <c r="O25" s="20">
        <v>0</v>
      </c>
      <c r="P25" s="20">
        <v>0</v>
      </c>
      <c r="Q25" s="20">
        <v>0</v>
      </c>
      <c r="R25" s="20">
        <v>1808.6</v>
      </c>
      <c r="S25" s="10"/>
      <c r="T25" s="20" t="e">
        <f t="shared" si="0"/>
        <v>#DIV/0!</v>
      </c>
      <c r="U25" s="20" t="e">
        <f t="shared" si="0"/>
        <v>#DIV/0!</v>
      </c>
      <c r="V25" s="20">
        <f t="shared" si="0"/>
        <v>0</v>
      </c>
      <c r="W25" s="20">
        <f t="shared" si="0"/>
        <v>40.624438454627132</v>
      </c>
      <c r="X25" s="10"/>
      <c r="Y25" s="22" t="e">
        <f>O25/#REF!*100</f>
        <v>#REF!</v>
      </c>
      <c r="Z25" s="4" t="e">
        <f t="shared" si="1"/>
        <v>#DIV/0!</v>
      </c>
      <c r="AA25" s="22" t="e">
        <f>#REF!-O25</f>
        <v>#REF!</v>
      </c>
      <c r="AC25" s="22">
        <f t="shared" si="2"/>
        <v>40.499809660299618</v>
      </c>
    </row>
    <row r="26" spans="1:29" s="3" customFormat="1" ht="141" customHeight="1">
      <c r="A26" s="25">
        <v>16</v>
      </c>
      <c r="B26" s="29" t="s">
        <v>61</v>
      </c>
      <c r="C26" s="19" t="s">
        <v>62</v>
      </c>
      <c r="D26" s="20">
        <f t="shared" ref="D26:D31" si="6">SUM(E26:H26)</f>
        <v>240275.9</v>
      </c>
      <c r="E26" s="20">
        <v>0</v>
      </c>
      <c r="F26" s="20">
        <v>0</v>
      </c>
      <c r="G26" s="20">
        <v>240275.9</v>
      </c>
      <c r="H26" s="20">
        <v>0</v>
      </c>
      <c r="I26" s="21">
        <f t="shared" si="4"/>
        <v>21865.7</v>
      </c>
      <c r="J26" s="20">
        <v>0</v>
      </c>
      <c r="K26" s="20">
        <v>0</v>
      </c>
      <c r="L26" s="20">
        <v>21865.7</v>
      </c>
      <c r="M26" s="20">
        <v>0</v>
      </c>
      <c r="N26" s="20">
        <f t="shared" si="5"/>
        <v>10124.6</v>
      </c>
      <c r="O26" s="20">
        <v>0</v>
      </c>
      <c r="P26" s="20">
        <v>0</v>
      </c>
      <c r="Q26" s="20">
        <v>10124.6</v>
      </c>
      <c r="R26" s="20">
        <v>0</v>
      </c>
      <c r="S26" s="10"/>
      <c r="T26" s="20" t="e">
        <f t="shared" si="0"/>
        <v>#DIV/0!</v>
      </c>
      <c r="U26" s="20" t="e">
        <f t="shared" si="0"/>
        <v>#DIV/0!</v>
      </c>
      <c r="V26" s="20">
        <f t="shared" si="0"/>
        <v>46.303571346904057</v>
      </c>
      <c r="W26" s="20" t="e">
        <f t="shared" si="0"/>
        <v>#DIV/0!</v>
      </c>
      <c r="X26" s="10"/>
      <c r="Y26" s="22" t="e">
        <f>O26/#REF!*100</f>
        <v>#REF!</v>
      </c>
      <c r="Z26" s="4" t="e">
        <f t="shared" si="1"/>
        <v>#DIV/0!</v>
      </c>
      <c r="AA26" s="22" t="e">
        <f>#REF!-O26</f>
        <v>#REF!</v>
      </c>
      <c r="AC26" s="22">
        <f t="shared" si="2"/>
        <v>46.303571346904057</v>
      </c>
    </row>
    <row r="27" spans="1:29" s="36" customFormat="1" ht="143.25" customHeight="1">
      <c r="A27" s="17">
        <v>17</v>
      </c>
      <c r="B27" s="35" t="s">
        <v>63</v>
      </c>
      <c r="C27" s="19" t="s">
        <v>64</v>
      </c>
      <c r="D27" s="20">
        <f t="shared" si="6"/>
        <v>222980.6</v>
      </c>
      <c r="E27" s="20">
        <v>0</v>
      </c>
      <c r="F27" s="20">
        <v>0</v>
      </c>
      <c r="G27" s="20">
        <v>222980.6</v>
      </c>
      <c r="H27" s="20">
        <v>0</v>
      </c>
      <c r="I27" s="21">
        <f t="shared" si="4"/>
        <v>17181.400000000001</v>
      </c>
      <c r="J27" s="20">
        <v>0</v>
      </c>
      <c r="K27" s="20">
        <v>0</v>
      </c>
      <c r="L27" s="20">
        <v>17181.400000000001</v>
      </c>
      <c r="M27" s="20">
        <v>0</v>
      </c>
      <c r="N27" s="20">
        <f t="shared" si="5"/>
        <v>6757.5</v>
      </c>
      <c r="O27" s="20">
        <v>0</v>
      </c>
      <c r="P27" s="20">
        <v>0</v>
      </c>
      <c r="Q27" s="20">
        <v>6757.5</v>
      </c>
      <c r="R27" s="20">
        <v>0</v>
      </c>
      <c r="S27" s="10"/>
      <c r="T27" s="20" t="e">
        <f t="shared" si="0"/>
        <v>#DIV/0!</v>
      </c>
      <c r="U27" s="20" t="e">
        <f t="shared" si="0"/>
        <v>#DIV/0!</v>
      </c>
      <c r="V27" s="20">
        <f t="shared" si="0"/>
        <v>39.330322325305268</v>
      </c>
      <c r="W27" s="20" t="e">
        <f t="shared" si="0"/>
        <v>#DIV/0!</v>
      </c>
      <c r="X27" s="10"/>
      <c r="Y27" s="22" t="e">
        <f>O27/#REF!*100</f>
        <v>#REF!</v>
      </c>
      <c r="Z27" s="4" t="e">
        <f t="shared" si="1"/>
        <v>#DIV/0!</v>
      </c>
      <c r="AA27" s="22" t="e">
        <f>#REF!-O27</f>
        <v>#REF!</v>
      </c>
      <c r="AC27" s="22">
        <f t="shared" si="2"/>
        <v>39.330322325305268</v>
      </c>
    </row>
    <row r="28" spans="1:29" s="36" customFormat="1" ht="141.75" customHeight="1">
      <c r="A28" s="25">
        <v>18</v>
      </c>
      <c r="B28" s="37" t="s">
        <v>65</v>
      </c>
      <c r="C28" s="19" t="s">
        <v>66</v>
      </c>
      <c r="D28" s="21">
        <f t="shared" si="6"/>
        <v>1004166.4</v>
      </c>
      <c r="E28" s="21">
        <v>233.1</v>
      </c>
      <c r="F28" s="21">
        <v>21795.9</v>
      </c>
      <c r="G28" s="21">
        <v>982137.4</v>
      </c>
      <c r="H28" s="21">
        <v>0</v>
      </c>
      <c r="I28" s="21">
        <f t="shared" si="4"/>
        <v>88909.1</v>
      </c>
      <c r="J28" s="20">
        <v>74.5</v>
      </c>
      <c r="K28" s="20">
        <v>1755.5</v>
      </c>
      <c r="L28" s="20">
        <v>87079.1</v>
      </c>
      <c r="M28" s="20">
        <v>0</v>
      </c>
      <c r="N28" s="20">
        <f t="shared" si="5"/>
        <v>37193.599999999999</v>
      </c>
      <c r="O28" s="20">
        <v>27.8</v>
      </c>
      <c r="P28" s="20">
        <v>770.9</v>
      </c>
      <c r="Q28" s="20">
        <v>36394.9</v>
      </c>
      <c r="R28" s="20">
        <v>0</v>
      </c>
      <c r="S28" s="23" t="s">
        <v>67</v>
      </c>
      <c r="T28" s="20">
        <f t="shared" si="0"/>
        <v>37.31543624161074</v>
      </c>
      <c r="U28" s="20">
        <f t="shared" si="0"/>
        <v>43.913414981486753</v>
      </c>
      <c r="V28" s="20">
        <f t="shared" si="0"/>
        <v>41.795218370424131</v>
      </c>
      <c r="W28" s="20" t="e">
        <f t="shared" si="0"/>
        <v>#DIV/0!</v>
      </c>
      <c r="X28" s="23" t="s">
        <v>68</v>
      </c>
      <c r="Y28" s="22" t="e">
        <f>O28/#REF!*100</f>
        <v>#REF!</v>
      </c>
      <c r="Z28" s="4">
        <f t="shared" si="1"/>
        <v>37.31543624161074</v>
      </c>
      <c r="AA28" s="22" t="e">
        <f>#REF!-O28</f>
        <v>#REF!</v>
      </c>
      <c r="AC28" s="22">
        <f t="shared" si="2"/>
        <v>41.833288156105503</v>
      </c>
    </row>
    <row r="29" spans="1:29" s="36" customFormat="1" ht="126.75" customHeight="1">
      <c r="A29" s="17">
        <v>19</v>
      </c>
      <c r="B29" s="19" t="s">
        <v>69</v>
      </c>
      <c r="C29" s="19" t="s">
        <v>70</v>
      </c>
      <c r="D29" s="20">
        <f t="shared" si="6"/>
        <v>60</v>
      </c>
      <c r="E29" s="21">
        <v>0</v>
      </c>
      <c r="F29" s="21">
        <v>0</v>
      </c>
      <c r="G29" s="21">
        <v>60</v>
      </c>
      <c r="H29" s="21">
        <v>0</v>
      </c>
      <c r="I29" s="21">
        <f t="shared" si="4"/>
        <v>5</v>
      </c>
      <c r="J29" s="38">
        <v>0</v>
      </c>
      <c r="K29" s="38">
        <v>0</v>
      </c>
      <c r="L29" s="38">
        <v>5</v>
      </c>
      <c r="M29" s="38">
        <v>0</v>
      </c>
      <c r="N29" s="20">
        <f t="shared" si="5"/>
        <v>0</v>
      </c>
      <c r="O29" s="20">
        <v>0</v>
      </c>
      <c r="P29" s="20">
        <v>0</v>
      </c>
      <c r="Q29" s="20">
        <v>0</v>
      </c>
      <c r="R29" s="20">
        <v>0</v>
      </c>
      <c r="S29" s="23"/>
      <c r="T29" s="20" t="e">
        <f t="shared" si="0"/>
        <v>#DIV/0!</v>
      </c>
      <c r="U29" s="20" t="e">
        <f t="shared" si="0"/>
        <v>#DIV/0!</v>
      </c>
      <c r="V29" s="20">
        <f t="shared" si="0"/>
        <v>0</v>
      </c>
      <c r="W29" s="20" t="e">
        <f t="shared" si="0"/>
        <v>#DIV/0!</v>
      </c>
      <c r="X29" s="23"/>
      <c r="Y29" s="22" t="e">
        <f>O29/#REF!*100</f>
        <v>#REF!</v>
      </c>
      <c r="Z29" s="4" t="e">
        <f t="shared" si="1"/>
        <v>#DIV/0!</v>
      </c>
      <c r="AA29" s="22" t="e">
        <f>#REF!-O29</f>
        <v>#REF!</v>
      </c>
      <c r="AC29" s="22">
        <f t="shared" si="2"/>
        <v>0</v>
      </c>
    </row>
    <row r="30" spans="1:29" s="36" customFormat="1" ht="205.5" customHeight="1">
      <c r="A30" s="17">
        <v>20</v>
      </c>
      <c r="B30" s="19" t="s">
        <v>71</v>
      </c>
      <c r="C30" s="18" t="s">
        <v>72</v>
      </c>
      <c r="D30" s="20">
        <f t="shared" si="6"/>
        <v>92987.099999999991</v>
      </c>
      <c r="E30" s="21">
        <v>72254</v>
      </c>
      <c r="F30" s="21">
        <v>15529.4</v>
      </c>
      <c r="G30" s="21">
        <v>4893.7</v>
      </c>
      <c r="H30" s="21">
        <v>310</v>
      </c>
      <c r="I30" s="21">
        <f>SUM(J30:M30)</f>
        <v>13695.599999999999</v>
      </c>
      <c r="J30" s="20">
        <v>10850.8</v>
      </c>
      <c r="K30" s="20">
        <v>221.5</v>
      </c>
      <c r="L30" s="20">
        <v>2623.3</v>
      </c>
      <c r="M30" s="20">
        <v>0</v>
      </c>
      <c r="N30" s="20">
        <f>SUM(O30:R30)</f>
        <v>1095</v>
      </c>
      <c r="O30" s="20">
        <v>0</v>
      </c>
      <c r="P30" s="20">
        <v>0</v>
      </c>
      <c r="Q30" s="20">
        <v>1095</v>
      </c>
      <c r="R30" s="20">
        <v>0</v>
      </c>
      <c r="S30" s="15" t="s">
        <v>73</v>
      </c>
      <c r="T30" s="17">
        <f t="shared" si="0"/>
        <v>0</v>
      </c>
      <c r="U30" s="17">
        <f t="shared" si="0"/>
        <v>0</v>
      </c>
      <c r="V30" s="17">
        <f t="shared" si="0"/>
        <v>41.741318187016354</v>
      </c>
      <c r="W30" s="17" t="e">
        <f t="shared" si="0"/>
        <v>#DIV/0!</v>
      </c>
      <c r="X30" s="23" t="s">
        <v>74</v>
      </c>
      <c r="Y30" s="22" t="e">
        <f>O30/#REF!*100</f>
        <v>#REF!</v>
      </c>
      <c r="Z30" s="4">
        <f t="shared" si="1"/>
        <v>0</v>
      </c>
      <c r="AA30" s="22" t="e">
        <f>#REF!-O30</f>
        <v>#REF!</v>
      </c>
      <c r="AC30" s="22">
        <f t="shared" si="2"/>
        <v>7.9952685534040144</v>
      </c>
    </row>
    <row r="31" spans="1:29" s="36" customFormat="1" ht="174.75" customHeight="1">
      <c r="A31" s="17">
        <v>21</v>
      </c>
      <c r="B31" s="19" t="s">
        <v>75</v>
      </c>
      <c r="C31" s="26" t="s">
        <v>76</v>
      </c>
      <c r="D31" s="20">
        <f t="shared" si="6"/>
        <v>4240.5</v>
      </c>
      <c r="E31" s="20">
        <v>0</v>
      </c>
      <c r="F31" s="20">
        <v>0</v>
      </c>
      <c r="G31" s="21">
        <v>4240.5</v>
      </c>
      <c r="H31" s="20">
        <v>0</v>
      </c>
      <c r="I31" s="21">
        <f>SUM(J31:M31)</f>
        <v>50</v>
      </c>
      <c r="J31" s="20">
        <v>0</v>
      </c>
      <c r="K31" s="20">
        <v>0</v>
      </c>
      <c r="L31" s="20">
        <v>50</v>
      </c>
      <c r="M31" s="20">
        <v>0</v>
      </c>
      <c r="N31" s="20">
        <f>SUM(O31:R31)</f>
        <v>0</v>
      </c>
      <c r="O31" s="20">
        <v>0</v>
      </c>
      <c r="P31" s="20">
        <v>0</v>
      </c>
      <c r="Q31" s="20">
        <v>0</v>
      </c>
      <c r="R31" s="20">
        <v>0</v>
      </c>
      <c r="S31" s="23"/>
      <c r="T31" s="20" t="e">
        <f t="shared" si="0"/>
        <v>#DIV/0!</v>
      </c>
      <c r="U31" s="20" t="e">
        <f t="shared" si="0"/>
        <v>#DIV/0!</v>
      </c>
      <c r="V31" s="20">
        <f t="shared" si="0"/>
        <v>0</v>
      </c>
      <c r="W31" s="20" t="e">
        <f t="shared" si="0"/>
        <v>#DIV/0!</v>
      </c>
      <c r="X31" s="23"/>
      <c r="Y31" s="22"/>
      <c r="Z31" s="4" t="e">
        <f t="shared" si="1"/>
        <v>#DIV/0!</v>
      </c>
      <c r="AA31" s="22" t="e">
        <f>#REF!-O31</f>
        <v>#REF!</v>
      </c>
      <c r="AC31" s="22">
        <f t="shared" si="2"/>
        <v>0</v>
      </c>
    </row>
    <row r="32" spans="1:29" s="41" customFormat="1">
      <c r="A32" s="10"/>
      <c r="B32" s="10"/>
      <c r="C32" s="10"/>
      <c r="D32" s="10"/>
      <c r="E32" s="10"/>
      <c r="F32" s="10"/>
      <c r="G32" s="10"/>
      <c r="H32" s="10"/>
      <c r="I32" s="31"/>
      <c r="J32" s="31"/>
      <c r="K32" s="31"/>
      <c r="L32" s="31"/>
      <c r="M32" s="3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"/>
      <c r="Z32" s="39"/>
      <c r="AA32" s="40" t="e">
        <f>#REF!-O32</f>
        <v>#REF!</v>
      </c>
      <c r="AC32" s="40" t="e">
        <f t="shared" si="2"/>
        <v>#DIV/0!</v>
      </c>
    </row>
    <row r="33" spans="1:29" s="1" customFormat="1">
      <c r="A33" s="42" t="s">
        <v>77</v>
      </c>
      <c r="B33" s="42"/>
      <c r="C33" s="42"/>
      <c r="D33" s="20">
        <f>SUM(E33:H33)</f>
        <v>27557203.299999997</v>
      </c>
      <c r="E33" s="20">
        <f t="shared" ref="E33:W33" si="7">SUM(E11:E31)</f>
        <v>2015218.2</v>
      </c>
      <c r="F33" s="20">
        <f t="shared" si="7"/>
        <v>14213285.399999999</v>
      </c>
      <c r="G33" s="20">
        <f t="shared" si="7"/>
        <v>9879648.8999999985</v>
      </c>
      <c r="H33" s="20">
        <f t="shared" si="7"/>
        <v>1449050.8</v>
      </c>
      <c r="I33" s="21">
        <f t="shared" si="7"/>
        <v>2499691.9000000004</v>
      </c>
      <c r="J33" s="21">
        <f t="shared" si="7"/>
        <v>332609.30000000005</v>
      </c>
      <c r="K33" s="21">
        <f t="shared" si="7"/>
        <v>1200146.7</v>
      </c>
      <c r="L33" s="21">
        <f t="shared" si="7"/>
        <v>841482.3</v>
      </c>
      <c r="M33" s="21">
        <f t="shared" si="7"/>
        <v>125453.6</v>
      </c>
      <c r="N33" s="20">
        <f t="shared" si="7"/>
        <v>1102526.2</v>
      </c>
      <c r="O33" s="20">
        <f t="shared" si="7"/>
        <v>104763.1</v>
      </c>
      <c r="P33" s="20">
        <f t="shared" si="7"/>
        <v>541143.1</v>
      </c>
      <c r="Q33" s="20">
        <f t="shared" si="7"/>
        <v>396690.89999999997</v>
      </c>
      <c r="R33" s="20">
        <f t="shared" si="7"/>
        <v>59929.099999999991</v>
      </c>
      <c r="S33" s="20">
        <f t="shared" si="7"/>
        <v>0</v>
      </c>
      <c r="T33" s="20" t="e">
        <f t="shared" si="7"/>
        <v>#DIV/0!</v>
      </c>
      <c r="U33" s="20" t="e">
        <f t="shared" si="7"/>
        <v>#DIV/0!</v>
      </c>
      <c r="V33" s="20" t="e">
        <f t="shared" si="7"/>
        <v>#DIV/0!</v>
      </c>
      <c r="W33" s="20" t="e">
        <f t="shared" si="7"/>
        <v>#DIV/0!</v>
      </c>
      <c r="X33" s="10"/>
      <c r="Y33" s="40" t="e">
        <f>O33/#REF!*100</f>
        <v>#REF!</v>
      </c>
      <c r="Z33" s="39">
        <f>O33/J33*100</f>
        <v>31.497345383908389</v>
      </c>
      <c r="AA33" s="40" t="e">
        <f>#REF!-O33</f>
        <v>#REF!</v>
      </c>
      <c r="AC33" s="40">
        <f t="shared" si="2"/>
        <v>44.106483683049092</v>
      </c>
    </row>
    <row r="34" spans="1:29" s="1" customFormat="1" ht="8.25" customHeight="1">
      <c r="A34" s="43"/>
      <c r="B34" s="43"/>
      <c r="C34" s="43"/>
      <c r="D34" s="44"/>
      <c r="E34" s="44"/>
      <c r="F34" s="44"/>
      <c r="G34" s="44"/>
      <c r="H34" s="44"/>
      <c r="I34" s="45"/>
      <c r="J34" s="45"/>
      <c r="K34" s="45"/>
      <c r="L34" s="45"/>
      <c r="M34" s="45"/>
      <c r="N34" s="44"/>
      <c r="O34" s="44"/>
      <c r="P34" s="44"/>
      <c r="Q34" s="44"/>
      <c r="R34" s="44"/>
      <c r="S34" s="44"/>
      <c r="T34" s="44"/>
      <c r="U34" s="44"/>
      <c r="V34" s="44"/>
      <c r="W34" s="44"/>
      <c r="Z34" s="39" t="e">
        <f>O34/J34*100</f>
        <v>#DIV/0!</v>
      </c>
      <c r="AC34" s="40"/>
    </row>
    <row r="35" spans="1:29" s="2" customFormat="1" ht="9.75" customHeight="1">
      <c r="A35" s="46"/>
      <c r="B35" s="46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Z35" s="47"/>
      <c r="AC35" s="48"/>
    </row>
    <row r="36" spans="1:29" s="41" customFormat="1">
      <c r="A36" s="1"/>
      <c r="B36" s="1"/>
      <c r="C36" s="1" t="s">
        <v>78</v>
      </c>
      <c r="D36" s="1"/>
      <c r="E36" s="1"/>
      <c r="F36" s="1"/>
      <c r="G36" s="1"/>
      <c r="H36" s="1"/>
      <c r="I36" s="2"/>
      <c r="J36" s="2"/>
      <c r="K36" s="2"/>
      <c r="L36" s="2"/>
      <c r="M36" s="2"/>
      <c r="N36" s="1"/>
      <c r="O36" s="1" t="s">
        <v>79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39"/>
      <c r="AC36" s="49"/>
    </row>
    <row r="37" spans="1:29" s="50" customFormat="1" ht="36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7"/>
      <c r="AC37" s="51"/>
    </row>
    <row r="38" spans="1:29" s="50" customFormat="1">
      <c r="A38" s="2" t="s">
        <v>80</v>
      </c>
      <c r="B38" s="2"/>
      <c r="C38" s="2" t="s">
        <v>81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 t="s">
        <v>82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C38" s="51"/>
    </row>
    <row r="39" spans="1:29" s="41" customFormat="1" ht="6.75" customHeight="1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9"/>
      <c r="AC39" s="49"/>
    </row>
    <row r="40" spans="1:29" s="41" customFormat="1" ht="1.5" customHeigh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9"/>
      <c r="AC40" s="49"/>
    </row>
    <row r="41" spans="1:29" s="41" customFormat="1" ht="18" customHeight="1">
      <c r="A41" s="1"/>
      <c r="B41" s="1" t="s">
        <v>83</v>
      </c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9"/>
      <c r="AC41" s="49"/>
    </row>
    <row r="42" spans="1:29" s="41" customFormat="1" ht="16.5" customHeight="1">
      <c r="A42" s="1"/>
      <c r="B42" s="1" t="s">
        <v>84</v>
      </c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9"/>
      <c r="AC42" s="49"/>
    </row>
  </sheetData>
  <mergeCells count="22">
    <mergeCell ref="S8:S9"/>
    <mergeCell ref="T8:W8"/>
    <mergeCell ref="A10:M10"/>
    <mergeCell ref="A33:C33"/>
    <mergeCell ref="X6:X9"/>
    <mergeCell ref="D7:H7"/>
    <mergeCell ref="I7:M7"/>
    <mergeCell ref="N7:R7"/>
    <mergeCell ref="S7:W7"/>
    <mergeCell ref="D8:D9"/>
    <mergeCell ref="E8:H8"/>
    <mergeCell ref="I8:I9"/>
    <mergeCell ref="J8:M8"/>
    <mergeCell ref="N8:N9"/>
    <mergeCell ref="A2:R2"/>
    <mergeCell ref="A3:R3"/>
    <mergeCell ref="A4:R4"/>
    <mergeCell ref="A6:A9"/>
    <mergeCell ref="B6:B9"/>
    <mergeCell ref="C6:C9"/>
    <mergeCell ref="D6:R6"/>
    <mergeCell ref="O8:R8"/>
  </mergeCells>
  <pageMargins left="0.11811023622047245" right="0.11811023622047245" top="0.35433070866141736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полугодие область</vt:lpstr>
      <vt:lpstr>'1 полугодие область'!Заголовки_для_печати</vt:lpstr>
      <vt:lpstr>'1 полугодие область'!Область_печати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ARM-7</cp:lastModifiedBy>
  <dcterms:created xsi:type="dcterms:W3CDTF">2019-07-10T06:56:39Z</dcterms:created>
  <dcterms:modified xsi:type="dcterms:W3CDTF">2019-07-10T06:57:16Z</dcterms:modified>
</cp:coreProperties>
</file>