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_\Desktop\"/>
    </mc:Choice>
  </mc:AlternateContent>
  <bookViews>
    <workbookView xWindow="0" yWindow="0" windowWidth="21570" windowHeight="7515"/>
  </bookViews>
  <sheets>
    <sheet name="Область" sheetId="1" r:id="rId1"/>
  </sheets>
  <definedNames>
    <definedName name="_xlnm.Print_Titles" localSheetId="0">Область!$6:$9</definedName>
    <definedName name="_xlnm.Print_Area" localSheetId="0">Область!$A$1:$S$43</definedName>
  </definedNames>
  <calcPr calcId="162913"/>
</workbook>
</file>

<file path=xl/calcChain.xml><?xml version="1.0" encoding="utf-8"?>
<calcChain xmlns="http://schemas.openxmlformats.org/spreadsheetml/2006/main">
  <c r="R33" i="1" l="1"/>
  <c r="R10" i="1" s="1"/>
  <c r="P33" i="1"/>
  <c r="P10" i="1" s="1"/>
  <c r="O33" i="1"/>
  <c r="M33" i="1"/>
  <c r="K33" i="1"/>
  <c r="J33" i="1"/>
  <c r="O10" i="1" s="1"/>
  <c r="H33" i="1"/>
  <c r="E33" i="1"/>
  <c r="N31" i="1"/>
  <c r="I31" i="1"/>
  <c r="D31" i="1"/>
  <c r="N30" i="1"/>
  <c r="I30" i="1"/>
  <c r="D30" i="1"/>
  <c r="N29" i="1"/>
  <c r="I29" i="1"/>
  <c r="D29" i="1"/>
  <c r="N28" i="1"/>
  <c r="I28" i="1"/>
  <c r="D28" i="1"/>
  <c r="N27" i="1"/>
  <c r="I27" i="1"/>
  <c r="D27" i="1"/>
  <c r="N26" i="1"/>
  <c r="I26" i="1"/>
  <c r="D26" i="1"/>
  <c r="N25" i="1"/>
  <c r="I25" i="1"/>
  <c r="D25" i="1"/>
  <c r="N24" i="1"/>
  <c r="I24" i="1"/>
  <c r="D24" i="1"/>
  <c r="N23" i="1"/>
  <c r="I23" i="1"/>
  <c r="D23" i="1"/>
  <c r="N22" i="1"/>
  <c r="I22" i="1"/>
  <c r="D22" i="1"/>
  <c r="N21" i="1"/>
  <c r="I21" i="1"/>
  <c r="G21" i="1"/>
  <c r="G33" i="1" s="1"/>
  <c r="N20" i="1"/>
  <c r="I20" i="1"/>
  <c r="D20" i="1"/>
  <c r="N19" i="1"/>
  <c r="I19" i="1"/>
  <c r="D19" i="1"/>
  <c r="N18" i="1"/>
  <c r="I18" i="1"/>
  <c r="D18" i="1"/>
  <c r="N17" i="1"/>
  <c r="I17" i="1"/>
  <c r="D17" i="1"/>
  <c r="N16" i="1"/>
  <c r="I16" i="1"/>
  <c r="F16" i="1"/>
  <c r="F33" i="1" s="1"/>
  <c r="D16" i="1"/>
  <c r="N15" i="1"/>
  <c r="I15" i="1"/>
  <c r="D15" i="1"/>
  <c r="N14" i="1"/>
  <c r="I14" i="1"/>
  <c r="D14" i="1"/>
  <c r="N13" i="1"/>
  <c r="I13" i="1"/>
  <c r="D13" i="1"/>
  <c r="N12" i="1"/>
  <c r="I12" i="1"/>
  <c r="D12" i="1"/>
  <c r="Q11" i="1"/>
  <c r="Q33" i="1" s="1"/>
  <c r="L11" i="1"/>
  <c r="L33" i="1" s="1"/>
  <c r="I11" i="1"/>
  <c r="D11" i="1"/>
  <c r="N11" i="1" l="1"/>
  <c r="N33" i="1" s="1"/>
  <c r="I33" i="1"/>
  <c r="N10" i="1" s="1"/>
  <c r="D21" i="1"/>
  <c r="Q10" i="1"/>
  <c r="D33" i="1"/>
</calcChain>
</file>

<file path=xl/sharedStrings.xml><?xml version="1.0" encoding="utf-8"?>
<sst xmlns="http://schemas.openxmlformats.org/spreadsheetml/2006/main" count="89" uniqueCount="77">
  <si>
    <t xml:space="preserve">Отчет о реализации муниципальных программ в 2020 году </t>
  </si>
  <si>
    <t>(по состоянию на 01.01.2021 года</t>
  </si>
  <si>
    <t>г.Новошахтинск</t>
  </si>
  <si>
    <t>(тыс.руб.)</t>
  </si>
  <si>
    <t>№ п/п</t>
  </si>
  <si>
    <t>Наименование муниципальной программы</t>
  </si>
  <si>
    <t>Реквизиты нормативно правового акта об утверждении муниципальной программы</t>
  </si>
  <si>
    <t>Объем ассигнований</t>
  </si>
  <si>
    <t>Комментарий (заполняется в случае неосвоения федеральных средств)</t>
  </si>
  <si>
    <t>Предусмотрено программой на весь период реализации</t>
  </si>
  <si>
    <t xml:space="preserve">Предусмотрено программой на 2020 год </t>
  </si>
  <si>
    <t xml:space="preserve">Исполнено в 2020 году (кассовые расходы)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</si>
  <si>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</si>
  <si>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</si>
  <si>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</si>
  <si>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</si>
  <si>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</si>
  <si>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</si>
  <si>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финансирования (по бюджетам)</t>
  </si>
  <si>
    <t xml:space="preserve">Муниципальная программа города Новошахтинска «Развитие здравоохранения» </t>
  </si>
  <si>
    <t xml:space="preserve">Постановление Администрации города от 07.12.2018 № 1249 «Об утверждении муниципальной программы города Новошахтинска «Развитие здравоохранения». Постановление Администрации города от 30.12.2020 № 1147 «О внесении изменений в постановление Администрации от 07.12.2018 № 1249».                                     </t>
  </si>
  <si>
    <t>Процент освоения федеральных средств 93,9 %. Кассовое исполнение соответствует фактически начисленным стимулирующим  выплатам за оказание медицинской помощи больным с подтвержденной коронавирусной  инфекцией</t>
  </si>
  <si>
    <t>Муниципальная программа города Новошахтинска «Развитие муниципальной системы образования»</t>
  </si>
  <si>
    <t xml:space="preserve">Постановление Администрации города от 07.12.2018 № 1227 «Об утверждении муниципальной программы города Новошахтинска «Развитие муниципальной системы образования».                                    Постановление Администрации города от 21.05.2020 № 357 «О внесении изменений в постановление Администрации от 07.12.2018 № 1227».                                                                       Постановление Администрации города от 28.05.2020 № 387 «О внесении изменений в постановление Администрации от 07.12.2018 № 1227». Постановление Администрации города от 30.12.2020 «О внесении изменений в постановление Администрации от 07.12.2018 № 1227»  
</t>
  </si>
  <si>
    <t xml:space="preserve">Процент освоения федеральных средств 95,4 %. Процент освоения федеральных средств по «ОМ  Организация бесплатного горячего питания обучающихся, получающих начальное общее образование в муниципальных образовательных организациях» 95,5%, в связи со снижением фактической посещаемости детей из-за эпидемиологической обстановки. Процент освоения федеральных средств  по «ОМ  Осуществление выплат  единовременного пособия при всех формах устройства детей, лишенных родительского попечения в семью» 92,7 %, в связи с заявительным характером данных выплат. 
</t>
  </si>
  <si>
    <t>Муниципальная программа города Новошахтинска «Молодёжь Несветая»</t>
  </si>
  <si>
    <t>Постановление Администрации города от 07.12.2018 № 1245 «Об утверждении муниципальной программы города Новошахтинска «Молодёжь Несветая».            Постановление Администрации города от 27.02.2019 № 169 «О внесении изменений в постановление Администрации города от 07.12.2018 № 1245».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30.12.2019 № 1360 «О внесении изменений в постановление Администрации от 07.12.2018 № 1246».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30.12.2020 № 191 «О внесении изменений в постановление Администрации города от 07.12.2018 № 1245»</t>
  </si>
  <si>
    <t>Муниципальная программа города Новошахтинска «Социальная поддержка и социальное обслуживание жителей города»</t>
  </si>
  <si>
    <t xml:space="preserve">Постановление Администрации города от 07.12.2018 № 1238 «Об утверждении муниципальной программы города Новошахтинска «Социальная поддержка и социальное обслуживание жителей города».      Постановление Администрации города от 30.12.2020 «О внесении изменений в постановление Администрации города от 07.12.2018 № 1238».
</t>
  </si>
  <si>
    <t xml:space="preserve">Процент освоения средств федерального бюджета - 97,8 %,  в связи с тем, что выплаты имеют заявительный характер, в том числе по направлениям: 
1) Расходы на осуществление переданного полномочия Российской Федерации по предоставлению отдельных мер социальной поддержки граждан, подвергшихся воздействию радиации (96,2%); 
2) предоставление мер социальной поддержки отдельным категориям граждан по оплате жилого помещения и коммунальных услуг инвалиды, ветераны, «чернобыльцы» (88,2%);
3)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(88,2%); 
4) осуществление полномочий по выплате государственных пособий, не подлежащих обязательному социальному страхованию (98,2%); 
5) предоставление мер социальной поддержки в виде ежемесячной выплаты в связи с рождением (усыновлением) первого ребенка (97,8%).
</t>
  </si>
  <si>
    <t>Муниципальная программа города Новошахтинска «Доступная среда для инвалидов и других маломобильных групп граждан, проживающих в городе Новошахтинске»</t>
  </si>
  <si>
    <t>Постановление Администрации города от 07.12.2018 № 1239 «Об утверждении муниципальной программы города Новошахтинска «Доступная среда для инвалидов и других маломобильных групп граждан, проживающих в городе Новошахтинске».                                                    Постановление Администрации города от 30.12.2020 № 1143 «О внесении изменений в постановление Администрации города от 07.12.2018 № 1239».</t>
  </si>
  <si>
    <t xml:space="preserve">Низкий процент освоения федеральных средств                                 55,5 % сложился по М  "Предоставление мер социальной поддержки инвалидам по выплате компенсации страховых премий по договору обязательного страхования гражданской ответственности владельцев транспортных средств" , в связи с  тем, что  выплаты единовременного пособия носят заявительный характер.                                                    </t>
  </si>
  <si>
    <t xml:space="preserve">Муниципальная программа города Новошахтинска «Развитие жилищного строительства и обеспечение доступным и комфортным жильём жителей» </t>
  </si>
  <si>
    <t>Постановление Администрации города от 05.12.2018 № 1212 «Об утверждении муниципальной программы города Новошахтинска «Развитие жилищного строительства и обеспечение доступным и комфортным жильём жителей».                             Постановление Администрации города от 31.12.2019 № 981 «О внесении изменений в постановление Администрации города от 05.12.2018 № 1372».                                               Постановление Администрации города от 28.05.2020 № 402 «О внесении изменений в постановление Администрации города от 05.12.2018 № 1212».                                                     Постановление Администрации города от 20.08.2020 № 633 «О внесении изменений в постановление Администрации города от 05.12.2018 № 1212».                                                   Постановление Администрации города от 30.12.2020 № 1148 «О внесении изменений в постановление Администрации города от 05.12.2018 № 1212».</t>
  </si>
  <si>
    <t>Процент освоения средств федерального бюджета - 97,9 %.        Не освоены средства  федерального бюджета ( 4,3 тыс. руб.) в связи с отсутствием материальных затрат  в части приема и оформления необходимых документов при оказании мер социальной поддержки по обеспечению жильем отдельных категорий граждан</t>
  </si>
  <si>
    <t xml:space="preserve">Муниципальная программа города Новошахтинска «Обеспечение качественными жилищно-коммунальными услугами» </t>
  </si>
  <si>
    <t>Постановление Администрации города от 07.12.2018 № 1246 «Об утверждении муниципальной программы города Новошахтинска «Обеспечение качественными жилищно-коммунальными услугами». Постановление Администрации города от 31.12.2019  «О внесении изменений в постановление Администрации от 07.12.2018 № 1246».                                                                          Постановление Администрации города от 11.09.2020  «О внесении изменений в постановление Администрации от 07.12.2018 № 1246».                                                                                  Постановление Администрации города от 30.12.20200 «О внесении изменений в постановление Администрации от 07.12.2018 № 1246».</t>
  </si>
  <si>
    <t>Муниципальная программа города Новошахтинска «Обеспечение общественного порядка и противодействие преступности»</t>
  </si>
  <si>
    <t>Постановление Администрации города от 07.12.2018 № 1250 «Об утверждении муниципальной программы города Новошахтинска "Обеспечение общественного порядка и противодействие преступности". Постановление Администрации города от 31.12.2019 № 1371 «О внесении изменений в постановление Администрации города от 07.12.2018 № 1250».                                                Постановление Администрации города от 30.12.2020 «О внесении изменений в постановление Администрации города от 07.12.2018 № 1250»</t>
  </si>
  <si>
    <t>Муниципальная программа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</t>
  </si>
  <si>
    <t>Постановление Администрации города от 07.12.2018 № 1236 «Об утверждении муниципальной программы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объектах». Постановление Администрации города от 27.06.2019 № 617 «О внесении изменений в постановление Администрации от 07.12.2018 № 1236».                                                                      Постановление Администрации города от 20.03.2020 № 232 «О внесении изменений в постановление Администрации от 07.12.2018 № 1236».                                                                                   Постановление Администрации города от 30.12.2020 «О внесении изменений в постановление Администрации от 07.12.2018 № 1236»</t>
  </si>
  <si>
    <t>Муниципальная программа города Новошахтинска «Спартакиада длиною в жизнь»</t>
  </si>
  <si>
    <t>Постановление Администрации города от 30.11.2018 № 1206 «Об утверждении муниципальной программы города Новошахтинска «Спартакиада длиною в жизнь». Постановление Администрации города от 11.04.2019 № 383 «О внесении изменений в постановление Администрации от 30.11.2018 № 1206».                                                                      Постановление Администрации города от 30.12.2020 «О внесении изменений в постановление Администрации от 30.11.2018 № 1206».</t>
  </si>
  <si>
    <t>Муниципальная программа города Новошахтинска «Развитие  экономики»</t>
  </si>
  <si>
    <t>Постановление Администрации города от 23.11.2018 № 1168 «Об утверждении муниципальной программы города Новошахтинска «Развитие экономики».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30.12.2020 «О внесении изменений в постановление Администрации от 23.11.2018 № 1168».</t>
  </si>
  <si>
    <t>Муниципальная программа города Новошахтинска «Информационное общество»</t>
  </si>
  <si>
    <t>Постановление Администрации города от 07.12.2018 № 1248 «Об утверждении муниципальной программы города Новошахтинска «Информационное общество».    Постановление Администрации города от 27.06.2019 № 630 «О внесении изменений в постановление Администрации города от 07.12.2018 № 1248».                                                 Постановление Администрации города от 30.12.2019 № 1357 «О внесении изменений в постановление Администрации города от 07.12.2018 № 1248».                                                 Постановление Администрации города от 31.07.2020 № 581 «О внесении изменений в постановление Администрации города от 07.12.2018 № 1248».                                                     Постановление Администрации города от 30.12.2020 № 1149 «О внесении изменений в постановление Администрации города от 07.12.2018 № 1248»</t>
  </si>
  <si>
    <t>Муниципальная программа города Новошахтинска «Развитие транспортной системы»</t>
  </si>
  <si>
    <t>Постановление Администрации города от 07.12.2018 № 1240 «Об утверждении муниципальной программы города Новошахтинска «Развитие транспортной системы».                                                                Постановление Администрации города от 30.12.2020 № 1145 «О внесении изменений в постановление Администрации города от 07.12.2018 № 1240».</t>
  </si>
  <si>
    <t xml:space="preserve">
Процент освоения федеральных средств по мероприятию «Капитальный ремонт автомобильной дороги по ул. Молодогвардейцев в городе Новошахтинске Ростовской области» 99,9 % в связи со сложившейся экономией .  Работы выполнены в полном объеме.</t>
  </si>
  <si>
    <t>Муниципальная программа города Новошахтинска «Сохранение и развитие культуры и искусства»</t>
  </si>
  <si>
    <t xml:space="preserve">Постановление Администрации города от 07.12.2018 № 1247 «Об утверждении муниципальной программы города Новошахтинска «Сохранение и развитие культуры и искусства».                                        Постановление Администрации города от 15.03.2019 № 226 «О внесении изменений в постановление Администрации города от 07.12.2018 № 1247».                                                 Постановление Администрации города от 30.12.2020 «О внесении изменений в постановление Администрации города от 07.12.2018 № 1247».
</t>
  </si>
  <si>
    <t>Процент освоения федеральных средств выделенных на поддержку творческой деятельности и укрепление материально-технической базы театра 95,8 % в связи со сложившейся экономией .</t>
  </si>
  <si>
    <t>Муниципальная программа города Новошахтинска «Энергосбережение и повышение энергетической эффективности»</t>
  </si>
  <si>
    <t>Постановление Администрации города от 30.11.2018 № 1207 «Об утверждении муниципальной программы города Новошахтинска «Энергосбережение и повышение энергетической эффективности».     Постановление Администрации города от 31.07.2020 № 588 «О внесении изменений в постановление Администрации города от 30.11.2018 № 1207».</t>
  </si>
  <si>
    <t>Муниципальная программа города Новошахтинска «Управление муниципальными финансами»</t>
  </si>
  <si>
    <t>Постановление Администрации города от 07.12.2018 № 1230 «Об утверждении муниципальной программы города Новошахтинска «Управление муниципальными финансами». Постановление Администрации города от 11.07.2019 № 679 «О внесении изменений в постановление Администрации города от 07.12.2018 № 1230».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30.12.2019 № 1359 «О внесении изменений в постановление Администрации города от 07.12.2018 № 1230».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30.12.2020 № 1142 «О внесении изменений в постановление Администрации города от 07.12.2018 № 1230».</t>
  </si>
  <si>
    <t>Муниципальная программа города Новошахтинска «Управление и распоряжение муниципальной собственностью и земельными ресурсами»</t>
  </si>
  <si>
    <t>Постановление Администрации города от 07.12.2018 № 1243 «Об утверждении муниципальной программы города Новошахтинска «Управление и распоряжение муниципальной собственностью и земельными ресурсами».    Постановление Администрации города от 31.12.2019 № 1376 «О внесении изменений в постановление Администрации города от 07.12.2018 № 1243».                             Постановление Администрации города от 28.05.2020 № 375 «О внесении изменений в постановление Администрации города от 07.12.2018 № 1243». Постановление Администрации города от 30.12.2020 «О внесении изменений в постановление Администрации города от 07.12.2018 № 1243».</t>
  </si>
  <si>
    <t>Муниципальная программа города Новошахтинска «Развитие муниципальной службы»</t>
  </si>
  <si>
    <t>Постановление Администрации города от 07.12.2018 № 1244 «Об утверждении муниципальной программы города Новошахтинска ««Развитие муниципальной службы».                                                              Постановление Администрации города от 04.06.2020 № 421 «О внесении изменений в постановление Администрации города от 07.12.2018 № 1244».                                                        Постановление Администрации города от 30.12.2020 № 1150 «О внесении изменений в постановление Администрации города от 07.12.2018 № 1244»</t>
  </si>
  <si>
    <t xml:space="preserve">Процент освоения федеральных средств, выделенных на осуществление полномочий по составлению (изменению, дополнению) списков кандидатов в присяжные заседатели федеральных судов общей юрисдикции, (45,7 %).  Данное освоение возникло в связи с фактически произведенными затратами (по фактически сложившейся потребности) в соответствии с заключенными муниципальными контрактами.                                                                                          </t>
  </si>
  <si>
    <t>Муниципальная программа города Новошахтинска «Содействие развитию и поддержка социально ориентированных некоммерческих организаций»</t>
  </si>
  <si>
    <t>Постановление Администрации города от 07.12.2018 № 1237 «Об утверждении муниципальной программы города Новошахтинска «Содействие развитию и поддержка социально ориентированных некоммерческих организаций».                            Постановление Администрации города от 26.12.2019 № 1340 «О внесении изменений в постановление Администрации города от 07.12.2018 № 1237».</t>
  </si>
  <si>
    <t>Муниципальная программа города Новошахтинска «Формирование комфортной городской среды».</t>
  </si>
  <si>
    <t>Постановление Администрации города от 30.11.2017 № 1170 «Об утверждении муниципальной программы города Новошахтинска «Формирование комфортной городской среды».
Постановление Администрации города от 20.03.2020 № 236 «О внесении изменений в постановление Администрации города от 30.11.2017 № 1170».</t>
  </si>
  <si>
    <t>Муниципальная программа города Новошахтинска «Формирование законопослушного поведения участников дорожного движения»</t>
  </si>
  <si>
    <t xml:space="preserve">Постановление Администрации города от 07.12.2018 № 1241 «Об утверждении муниципальной программы города Новошахтинска «Формирование законопослушного поведения участников дорожного движения».                                         Постановление Администрации города от 30.12.2020 № 1146 «О внесении изменений в постановление Администрации города от 07.12.2018 № 1241».
</t>
  </si>
  <si>
    <t>Всего:</t>
  </si>
  <si>
    <t>Заместитель Главы Администрации города по вопросам экономики</t>
  </si>
  <si>
    <t>М.В. Ермаченко</t>
  </si>
  <si>
    <t xml:space="preserve">                                     </t>
  </si>
  <si>
    <t>Заместитель Главы Администрации города - начальник финансового управления</t>
  </si>
  <si>
    <t>Т.В. Коденцова</t>
  </si>
  <si>
    <t xml:space="preserve">Исакова Анастасия Константиновна </t>
  </si>
  <si>
    <t xml:space="preserve"> +7 (863 69) 2-43-17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</si>
</sst>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/>
    </xf>
    <xf numFmtId="164" fontId="1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0" fillId="2" borderId="0" xfId="0" applyFill="1"/>
    <xf numFmtId="0" fontId="1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2" borderId="0" xfId="0" applyFont="1" applyFill="1"/>
    <xf numFmtId="164" fontId="3" fillId="2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6" fillId="0" borderId="0" xfId="0" applyFont="1"/>
    <xf numFmtId="0" fontId="6" fillId="2" borderId="0" xfId="0" applyFont="1" applyFill="1"/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0" fontId="1" fillId="0" borderId="0" xfId="0" applyFont="1"/>
    <xf numFmtId="164" fontId="0" fillId="0" borderId="0" xfId="0" applyNumberForma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tabSelected="1" view="pageBreakPreview" zoomScaleNormal="100" zoomScaleSheetLayoutView="100" workbookViewId="0">
      <pane xSplit="3" ySplit="9" topLeftCell="D31" activePane="bottomRight" state="frozen"/>
      <selection activeCell="M11" sqref="M11"/>
      <selection pane="topRight" activeCell="M11" sqref="M11"/>
      <selection pane="bottomLeft" activeCell="M11" sqref="M11"/>
      <selection pane="bottomRight" activeCell="K59" sqref="K59"/>
    </sheetView>
  </sheetViews>
  <sheetFormatPr defaultRowHeight="15.75" x14ac:dyDescent="0.25"/>
  <cols>
    <col min="1" max="1" width="5.42578125" style="1" customWidth="1"/>
    <col min="2" max="2" width="25" style="1" customWidth="1"/>
    <col min="3" max="3" width="50.28515625" style="1" customWidth="1"/>
    <col min="4" max="4" width="13.7109375" style="1" customWidth="1"/>
    <col min="5" max="5" width="13.140625" style="1" customWidth="1"/>
    <col min="6" max="6" width="15" style="1" customWidth="1"/>
    <col min="7" max="7" width="13.140625" style="1" customWidth="1"/>
    <col min="8" max="8" width="13.85546875" style="1" customWidth="1"/>
    <col min="9" max="9" width="12.5703125" style="1" customWidth="1"/>
    <col min="10" max="10" width="12.42578125" style="1" customWidth="1"/>
    <col min="11" max="11" width="14" style="1" customWidth="1"/>
    <col min="12" max="13" width="12" style="1" customWidth="1"/>
    <col min="14" max="14" width="14.140625" style="1" customWidth="1"/>
    <col min="15" max="15" width="12.28515625" style="1" customWidth="1"/>
    <col min="16" max="16" width="13" style="1" customWidth="1"/>
    <col min="17" max="17" width="11.7109375" style="1" customWidth="1"/>
    <col min="18" max="18" width="15.28515625" style="1" customWidth="1"/>
    <col min="19" max="19" width="63.42578125" style="1" customWidth="1"/>
  </cols>
  <sheetData>
    <row r="1" spans="1:19" ht="6" customHeight="1" x14ac:dyDescent="0.25"/>
    <row r="2" spans="1:19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9" x14ac:dyDescent="0.25">
      <c r="A4" s="28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" t="s">
        <v>3</v>
      </c>
    </row>
    <row r="5" spans="1:19" ht="9" customHeight="1" x14ac:dyDescent="0.25"/>
    <row r="6" spans="1:19" x14ac:dyDescent="0.25">
      <c r="A6" s="29" t="s">
        <v>4</v>
      </c>
      <c r="B6" s="29" t="s">
        <v>5</v>
      </c>
      <c r="C6" s="29" t="s">
        <v>6</v>
      </c>
      <c r="D6" s="30" t="s">
        <v>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2" t="s">
        <v>8</v>
      </c>
    </row>
    <row r="7" spans="1:19" ht="15" customHeight="1" x14ac:dyDescent="0.25">
      <c r="A7" s="29"/>
      <c r="B7" s="29"/>
      <c r="C7" s="29"/>
      <c r="D7" s="32" t="s">
        <v>9</v>
      </c>
      <c r="E7" s="32"/>
      <c r="F7" s="32"/>
      <c r="G7" s="32"/>
      <c r="H7" s="32"/>
      <c r="I7" s="32" t="s">
        <v>10</v>
      </c>
      <c r="J7" s="32"/>
      <c r="K7" s="32"/>
      <c r="L7" s="32"/>
      <c r="M7" s="32"/>
      <c r="N7" s="32" t="s">
        <v>11</v>
      </c>
      <c r="O7" s="32"/>
      <c r="P7" s="32"/>
      <c r="Q7" s="32"/>
      <c r="R7" s="32"/>
      <c r="S7" s="32"/>
    </row>
    <row r="8" spans="1:19" ht="15" customHeight="1" x14ac:dyDescent="0.25">
      <c r="A8" s="29"/>
      <c r="B8" s="29"/>
      <c r="C8" s="29"/>
      <c r="D8" s="32" t="s">
        <v>12</v>
      </c>
      <c r="E8" s="32" t="s">
        <v>13</v>
      </c>
      <c r="F8" s="32"/>
      <c r="G8" s="32"/>
      <c r="H8" s="32"/>
      <c r="I8" s="32" t="s">
        <v>12</v>
      </c>
      <c r="J8" s="32" t="s">
        <v>13</v>
      </c>
      <c r="K8" s="32"/>
      <c r="L8" s="32"/>
      <c r="M8" s="32"/>
      <c r="N8" s="32" t="s">
        <v>12</v>
      </c>
      <c r="O8" s="32" t="s">
        <v>13</v>
      </c>
      <c r="P8" s="32"/>
      <c r="Q8" s="32"/>
      <c r="R8" s="32"/>
      <c r="S8" s="32"/>
    </row>
    <row r="9" spans="1:19" ht="51.75" customHeight="1" x14ac:dyDescent="0.25">
      <c r="A9" s="29"/>
      <c r="B9" s="29"/>
      <c r="C9" s="29"/>
      <c r="D9" s="32"/>
      <c r="E9" s="3" t="s">
        <v>14</v>
      </c>
      <c r="F9" s="3" t="s">
        <v>15</v>
      </c>
      <c r="G9" s="3" t="s">
        <v>16</v>
      </c>
      <c r="H9" s="3" t="s">
        <v>17</v>
      </c>
      <c r="I9" s="32"/>
      <c r="J9" s="3" t="s">
        <v>14</v>
      </c>
      <c r="K9" s="3" t="s">
        <v>15</v>
      </c>
      <c r="L9" s="3" t="s">
        <v>16</v>
      </c>
      <c r="M9" s="3" t="s">
        <v>17</v>
      </c>
      <c r="N9" s="32"/>
      <c r="O9" s="3" t="s">
        <v>14</v>
      </c>
      <c r="P9" s="3" t="s">
        <v>15</v>
      </c>
      <c r="Q9" s="3" t="s">
        <v>16</v>
      </c>
      <c r="R9" s="3" t="s">
        <v>17</v>
      </c>
      <c r="S9" s="32"/>
    </row>
    <row r="10" spans="1:19" x14ac:dyDescent="0.25">
      <c r="A10" s="29" t="s">
        <v>18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4">
        <f>N33/I33*100</f>
        <v>98.716644241046623</v>
      </c>
      <c r="O10" s="4">
        <f>O33/J33*100</f>
        <v>98.060091094893352</v>
      </c>
      <c r="P10" s="4">
        <f>P33/K33*100</f>
        <v>98.871457020513958</v>
      </c>
      <c r="Q10" s="4">
        <f>Q33/L33*100</f>
        <v>98.997085707675652</v>
      </c>
      <c r="R10" s="4">
        <f>R33/M33*100</f>
        <v>98.132768978375367</v>
      </c>
      <c r="S10" s="5"/>
    </row>
    <row r="11" spans="1:19" s="12" customFormat="1" ht="116.25" customHeight="1" x14ac:dyDescent="0.25">
      <c r="A11" s="6">
        <v>1</v>
      </c>
      <c r="B11" s="7" t="s">
        <v>19</v>
      </c>
      <c r="C11" s="8" t="s">
        <v>20</v>
      </c>
      <c r="D11" s="9">
        <f>SUM(E11:H11)</f>
        <v>518088.39999999997</v>
      </c>
      <c r="E11" s="9">
        <v>16474</v>
      </c>
      <c r="F11" s="9">
        <v>343301.6</v>
      </c>
      <c r="G11" s="9">
        <v>109507.5</v>
      </c>
      <c r="H11" s="9">
        <v>48805.3</v>
      </c>
      <c r="I11" s="9">
        <f t="shared" ref="I11:I29" si="0">SUM(J11:M11)</f>
        <v>59427.6</v>
      </c>
      <c r="J11" s="10">
        <v>16474</v>
      </c>
      <c r="K11" s="10">
        <v>15361.7</v>
      </c>
      <c r="L11" s="10">
        <f>14463.1+6990.2</f>
        <v>21453.3</v>
      </c>
      <c r="M11" s="10">
        <v>6138.6</v>
      </c>
      <c r="N11" s="9">
        <f>SUM(O11:R11)</f>
        <v>56135.6</v>
      </c>
      <c r="O11" s="9">
        <v>15464.8</v>
      </c>
      <c r="P11" s="9">
        <v>13143.1</v>
      </c>
      <c r="Q11" s="9">
        <f>14398.9+6990.2</f>
        <v>21389.1</v>
      </c>
      <c r="R11" s="9">
        <v>6138.6</v>
      </c>
      <c r="S11" s="11" t="s">
        <v>21</v>
      </c>
    </row>
    <row r="12" spans="1:19" s="12" customFormat="1" ht="225" customHeight="1" x14ac:dyDescent="0.25">
      <c r="A12" s="6">
        <v>2</v>
      </c>
      <c r="B12" s="7" t="s">
        <v>22</v>
      </c>
      <c r="C12" s="7" t="s">
        <v>23</v>
      </c>
      <c r="D12" s="9">
        <f t="shared" ref="D12:D25" si="1">SUM(E12:H12)</f>
        <v>13453818.5</v>
      </c>
      <c r="E12" s="9">
        <v>254993.6</v>
      </c>
      <c r="F12" s="9">
        <v>7215441.7999999998</v>
      </c>
      <c r="G12" s="9">
        <v>5349112.4000000004</v>
      </c>
      <c r="H12" s="9">
        <v>634270.69999999995</v>
      </c>
      <c r="I12" s="9">
        <f t="shared" si="0"/>
        <v>1079767.1000000001</v>
      </c>
      <c r="J12" s="10">
        <v>16913.3</v>
      </c>
      <c r="K12" s="10">
        <v>581791.4</v>
      </c>
      <c r="L12" s="10">
        <v>435330</v>
      </c>
      <c r="M12" s="10">
        <v>45732.4</v>
      </c>
      <c r="N12" s="9">
        <f t="shared" ref="N12:N29" si="2">SUM(O12:R12)</f>
        <v>1076028.5</v>
      </c>
      <c r="O12" s="9">
        <v>16132.7</v>
      </c>
      <c r="P12" s="9">
        <v>580803.80000000005</v>
      </c>
      <c r="Q12" s="9">
        <v>435116.6</v>
      </c>
      <c r="R12" s="9">
        <v>43975.4</v>
      </c>
      <c r="S12" s="11" t="s">
        <v>24</v>
      </c>
    </row>
    <row r="13" spans="1:19" s="12" customFormat="1" ht="235.5" customHeight="1" x14ac:dyDescent="0.25">
      <c r="A13" s="6">
        <v>3</v>
      </c>
      <c r="B13" s="7" t="s">
        <v>25</v>
      </c>
      <c r="C13" s="8" t="s">
        <v>26</v>
      </c>
      <c r="D13" s="9">
        <f t="shared" si="1"/>
        <v>4047</v>
      </c>
      <c r="E13" s="9">
        <v>0</v>
      </c>
      <c r="F13" s="9">
        <v>2038</v>
      </c>
      <c r="G13" s="9">
        <v>2009</v>
      </c>
      <c r="H13" s="9">
        <v>0</v>
      </c>
      <c r="I13" s="9">
        <f>SUM(J13:M13)</f>
        <v>527</v>
      </c>
      <c r="J13" s="10">
        <v>0</v>
      </c>
      <c r="K13" s="10">
        <v>341.1</v>
      </c>
      <c r="L13" s="10">
        <v>185.9</v>
      </c>
      <c r="M13" s="10">
        <v>0</v>
      </c>
      <c r="N13" s="9">
        <f t="shared" si="2"/>
        <v>526.90000000000009</v>
      </c>
      <c r="O13" s="9">
        <v>0</v>
      </c>
      <c r="P13" s="9">
        <v>341.1</v>
      </c>
      <c r="Q13" s="9">
        <v>185.8</v>
      </c>
      <c r="R13" s="9">
        <v>0</v>
      </c>
      <c r="S13" s="13"/>
    </row>
    <row r="14" spans="1:19" s="12" customFormat="1" ht="324" customHeight="1" x14ac:dyDescent="0.25">
      <c r="A14" s="6">
        <v>4</v>
      </c>
      <c r="B14" s="7" t="s">
        <v>27</v>
      </c>
      <c r="C14" s="7" t="s">
        <v>28</v>
      </c>
      <c r="D14" s="9">
        <f>SUM(E14:H14)</f>
        <v>7686247.3999999985</v>
      </c>
      <c r="E14" s="9">
        <v>2227184.6</v>
      </c>
      <c r="F14" s="9">
        <v>5158627.5999999996</v>
      </c>
      <c r="G14" s="9">
        <v>105406.6</v>
      </c>
      <c r="H14" s="9">
        <v>195028.6</v>
      </c>
      <c r="I14" s="9">
        <f t="shared" si="0"/>
        <v>855155.8</v>
      </c>
      <c r="J14" s="10">
        <v>408625</v>
      </c>
      <c r="K14" s="10">
        <v>416085.9</v>
      </c>
      <c r="L14" s="10">
        <v>12035.8</v>
      </c>
      <c r="M14" s="10">
        <v>18409.099999999999</v>
      </c>
      <c r="N14" s="9">
        <f t="shared" si="2"/>
        <v>838176.19999999984</v>
      </c>
      <c r="O14" s="9">
        <v>399584.3</v>
      </c>
      <c r="P14" s="9">
        <v>408352.6</v>
      </c>
      <c r="Q14" s="9">
        <v>11830.2</v>
      </c>
      <c r="R14" s="9">
        <v>18409.099999999999</v>
      </c>
      <c r="S14" s="11" t="s">
        <v>29</v>
      </c>
    </row>
    <row r="15" spans="1:19" s="12" customFormat="1" ht="159.75" customHeight="1" x14ac:dyDescent="0.25">
      <c r="A15" s="6">
        <v>5</v>
      </c>
      <c r="B15" s="7" t="s">
        <v>30</v>
      </c>
      <c r="C15" s="8" t="s">
        <v>31</v>
      </c>
      <c r="D15" s="9">
        <f t="shared" si="1"/>
        <v>1171.5</v>
      </c>
      <c r="E15" s="9">
        <v>491.5</v>
      </c>
      <c r="F15" s="9">
        <v>0</v>
      </c>
      <c r="G15" s="9">
        <v>0</v>
      </c>
      <c r="H15" s="9">
        <v>680</v>
      </c>
      <c r="I15" s="9">
        <f t="shared" si="0"/>
        <v>58</v>
      </c>
      <c r="J15" s="10">
        <v>38</v>
      </c>
      <c r="K15" s="10">
        <v>0</v>
      </c>
      <c r="L15" s="10">
        <v>0</v>
      </c>
      <c r="M15" s="10">
        <v>20</v>
      </c>
      <c r="N15" s="9">
        <f t="shared" si="2"/>
        <v>41.1</v>
      </c>
      <c r="O15" s="9">
        <v>21.1</v>
      </c>
      <c r="P15" s="9">
        <v>0</v>
      </c>
      <c r="Q15" s="9">
        <v>0</v>
      </c>
      <c r="R15" s="9">
        <v>20</v>
      </c>
      <c r="S15" s="11" t="s">
        <v>32</v>
      </c>
    </row>
    <row r="16" spans="1:19" s="12" customFormat="1" ht="329.25" customHeight="1" x14ac:dyDescent="0.25">
      <c r="A16" s="6">
        <v>6</v>
      </c>
      <c r="B16" s="7" t="s">
        <v>33</v>
      </c>
      <c r="C16" s="11" t="s">
        <v>34</v>
      </c>
      <c r="D16" s="9">
        <f>SUM(E16:H16)</f>
        <v>1136256.3</v>
      </c>
      <c r="E16" s="9">
        <v>37300.5</v>
      </c>
      <c r="F16" s="9">
        <f>214366+755415</f>
        <v>969781</v>
      </c>
      <c r="G16" s="9">
        <v>129174.8</v>
      </c>
      <c r="H16" s="9">
        <v>0</v>
      </c>
      <c r="I16" s="9">
        <f t="shared" si="0"/>
        <v>193179.00000000003</v>
      </c>
      <c r="J16" s="10">
        <v>14539.6</v>
      </c>
      <c r="K16" s="10">
        <v>164616.20000000001</v>
      </c>
      <c r="L16" s="10">
        <v>14023.2</v>
      </c>
      <c r="M16" s="10">
        <v>0</v>
      </c>
      <c r="N16" s="9">
        <f t="shared" si="2"/>
        <v>190297.7</v>
      </c>
      <c r="O16" s="9">
        <v>14535.3</v>
      </c>
      <c r="P16" s="9">
        <v>161997.20000000001</v>
      </c>
      <c r="Q16" s="9">
        <v>13765.2</v>
      </c>
      <c r="R16" s="9">
        <v>0</v>
      </c>
      <c r="S16" s="11" t="s">
        <v>35</v>
      </c>
    </row>
    <row r="17" spans="1:19" s="12" customFormat="1" ht="249.75" customHeight="1" x14ac:dyDescent="0.25">
      <c r="A17" s="6">
        <v>7</v>
      </c>
      <c r="B17" s="7" t="s">
        <v>36</v>
      </c>
      <c r="C17" s="11" t="s">
        <v>37</v>
      </c>
      <c r="D17" s="9">
        <f>SUM(E17:H17)</f>
        <v>1302542.3</v>
      </c>
      <c r="E17" s="9">
        <v>419575.9</v>
      </c>
      <c r="F17" s="9">
        <v>145550</v>
      </c>
      <c r="G17" s="9">
        <v>737076.1</v>
      </c>
      <c r="H17" s="9">
        <v>340.3</v>
      </c>
      <c r="I17" s="9">
        <f t="shared" si="0"/>
        <v>165882.40000000002</v>
      </c>
      <c r="J17" s="10">
        <v>70450.8</v>
      </c>
      <c r="K17" s="10">
        <v>27852.9</v>
      </c>
      <c r="L17" s="10">
        <v>67487.199999999997</v>
      </c>
      <c r="M17" s="10">
        <v>91.5</v>
      </c>
      <c r="N17" s="9">
        <f t="shared" si="2"/>
        <v>161992.9</v>
      </c>
      <c r="O17" s="9">
        <v>70450.8</v>
      </c>
      <c r="P17" s="9">
        <v>27721.7</v>
      </c>
      <c r="Q17" s="9">
        <v>63728.9</v>
      </c>
      <c r="R17" s="9">
        <v>91.5</v>
      </c>
      <c r="S17" s="11"/>
    </row>
    <row r="18" spans="1:19" s="12" customFormat="1" ht="179.25" customHeight="1" x14ac:dyDescent="0.25">
      <c r="A18" s="6">
        <v>8</v>
      </c>
      <c r="B18" s="7" t="s">
        <v>38</v>
      </c>
      <c r="C18" s="11" t="s">
        <v>39</v>
      </c>
      <c r="D18" s="9">
        <f>SUM(E18:H18)</f>
        <v>137912.70000000001</v>
      </c>
      <c r="E18" s="9">
        <v>0</v>
      </c>
      <c r="F18" s="9">
        <v>47094.7</v>
      </c>
      <c r="G18" s="9">
        <v>90818</v>
      </c>
      <c r="H18" s="9">
        <v>0</v>
      </c>
      <c r="I18" s="9">
        <f t="shared" si="0"/>
        <v>12845.099999999999</v>
      </c>
      <c r="J18" s="10">
        <v>0</v>
      </c>
      <c r="K18" s="10">
        <v>4059.2</v>
      </c>
      <c r="L18" s="10">
        <v>8785.9</v>
      </c>
      <c r="M18" s="10">
        <v>0</v>
      </c>
      <c r="N18" s="9">
        <f t="shared" si="2"/>
        <v>12788.2</v>
      </c>
      <c r="O18" s="9">
        <v>0</v>
      </c>
      <c r="P18" s="9">
        <v>4059.2</v>
      </c>
      <c r="Q18" s="9">
        <v>8729</v>
      </c>
      <c r="R18" s="9">
        <v>0</v>
      </c>
      <c r="S18" s="11"/>
    </row>
    <row r="19" spans="1:19" s="12" customFormat="1" ht="303" customHeight="1" x14ac:dyDescent="0.25">
      <c r="A19" s="6">
        <v>9</v>
      </c>
      <c r="B19" s="7" t="s">
        <v>40</v>
      </c>
      <c r="C19" s="8" t="s">
        <v>41</v>
      </c>
      <c r="D19" s="9">
        <f t="shared" si="1"/>
        <v>367010.69999999995</v>
      </c>
      <c r="E19" s="9">
        <v>0</v>
      </c>
      <c r="F19" s="9">
        <v>0</v>
      </c>
      <c r="G19" s="9">
        <v>360179.1</v>
      </c>
      <c r="H19" s="9">
        <v>6831.6</v>
      </c>
      <c r="I19" s="9">
        <f t="shared" si="0"/>
        <v>35243.600000000006</v>
      </c>
      <c r="J19" s="10">
        <v>0</v>
      </c>
      <c r="K19" s="10">
        <v>0</v>
      </c>
      <c r="L19" s="10">
        <v>33990.300000000003</v>
      </c>
      <c r="M19" s="10">
        <v>1253.3</v>
      </c>
      <c r="N19" s="9">
        <f>SUM(O19:R19)</f>
        <v>35205.9</v>
      </c>
      <c r="O19" s="9">
        <v>0</v>
      </c>
      <c r="P19" s="9">
        <v>0</v>
      </c>
      <c r="Q19" s="9">
        <v>33973.800000000003</v>
      </c>
      <c r="R19" s="9">
        <v>1232.0999999999999</v>
      </c>
      <c r="S19" s="13"/>
    </row>
    <row r="20" spans="1:19" s="12" customFormat="1" ht="187.5" customHeight="1" x14ac:dyDescent="0.25">
      <c r="A20" s="6">
        <v>10</v>
      </c>
      <c r="B20" s="7" t="s">
        <v>42</v>
      </c>
      <c r="C20" s="8" t="s">
        <v>43</v>
      </c>
      <c r="D20" s="9">
        <f t="shared" si="1"/>
        <v>89698.5</v>
      </c>
      <c r="E20" s="9">
        <v>0</v>
      </c>
      <c r="F20" s="9">
        <v>0</v>
      </c>
      <c r="G20" s="9">
        <v>89698.5</v>
      </c>
      <c r="H20" s="9">
        <v>0</v>
      </c>
      <c r="I20" s="9">
        <f t="shared" si="0"/>
        <v>7203.6</v>
      </c>
      <c r="J20" s="10">
        <v>0</v>
      </c>
      <c r="K20" s="10">
        <v>0</v>
      </c>
      <c r="L20" s="10">
        <v>7203.6</v>
      </c>
      <c r="M20" s="10">
        <v>0</v>
      </c>
      <c r="N20" s="9">
        <f t="shared" si="2"/>
        <v>7203.6</v>
      </c>
      <c r="O20" s="9">
        <v>0</v>
      </c>
      <c r="P20" s="9">
        <v>0</v>
      </c>
      <c r="Q20" s="9">
        <v>7203.6</v>
      </c>
      <c r="R20" s="9">
        <v>0</v>
      </c>
      <c r="S20" s="13"/>
    </row>
    <row r="21" spans="1:19" s="12" customFormat="1" ht="113.25" customHeight="1" x14ac:dyDescent="0.25">
      <c r="A21" s="6">
        <v>11</v>
      </c>
      <c r="B21" s="7" t="s">
        <v>44</v>
      </c>
      <c r="C21" s="8" t="s">
        <v>45</v>
      </c>
      <c r="D21" s="9">
        <f t="shared" si="1"/>
        <v>379431.8</v>
      </c>
      <c r="E21" s="9">
        <v>1633.9</v>
      </c>
      <c r="F21" s="9">
        <v>348.2</v>
      </c>
      <c r="G21" s="9">
        <f>1299.6+0.1</f>
        <v>1299.6999999999998</v>
      </c>
      <c r="H21" s="9">
        <v>376150</v>
      </c>
      <c r="I21" s="9">
        <f t="shared" si="0"/>
        <v>28842.7</v>
      </c>
      <c r="J21" s="10">
        <v>0</v>
      </c>
      <c r="K21" s="10">
        <v>348.2</v>
      </c>
      <c r="L21" s="10">
        <v>94.5</v>
      </c>
      <c r="M21" s="10">
        <v>28400</v>
      </c>
      <c r="N21" s="9">
        <f t="shared" si="2"/>
        <v>28842.5</v>
      </c>
      <c r="O21" s="9">
        <v>0</v>
      </c>
      <c r="P21" s="9">
        <v>348.1</v>
      </c>
      <c r="Q21" s="9">
        <v>94.4</v>
      </c>
      <c r="R21" s="9">
        <v>28400</v>
      </c>
      <c r="S21" s="11"/>
    </row>
    <row r="22" spans="1:19" s="12" customFormat="1" ht="294.75" customHeight="1" x14ac:dyDescent="0.25">
      <c r="A22" s="6">
        <v>12</v>
      </c>
      <c r="B22" s="7" t="s">
        <v>46</v>
      </c>
      <c r="C22" s="11" t="s">
        <v>47</v>
      </c>
      <c r="D22" s="9">
        <f>SUM(E22:H22)</f>
        <v>270154.2</v>
      </c>
      <c r="E22" s="9">
        <v>0</v>
      </c>
      <c r="F22" s="9">
        <v>42041.7</v>
      </c>
      <c r="G22" s="9">
        <v>216912.5</v>
      </c>
      <c r="H22" s="9">
        <v>11200</v>
      </c>
      <c r="I22" s="9">
        <f>SUM(J22:M22)</f>
        <v>22060.6</v>
      </c>
      <c r="J22" s="10">
        <v>0</v>
      </c>
      <c r="K22" s="10">
        <v>3536</v>
      </c>
      <c r="L22" s="10">
        <v>17524.599999999999</v>
      </c>
      <c r="M22" s="10">
        <v>1000</v>
      </c>
      <c r="N22" s="9">
        <f t="shared" si="2"/>
        <v>21445.4</v>
      </c>
      <c r="O22" s="9">
        <v>0</v>
      </c>
      <c r="P22" s="9">
        <v>3486.5</v>
      </c>
      <c r="Q22" s="9">
        <v>17378.5</v>
      </c>
      <c r="R22" s="9">
        <v>580.4</v>
      </c>
      <c r="S22" s="14"/>
    </row>
    <row r="23" spans="1:19" s="12" customFormat="1" ht="129" customHeight="1" x14ac:dyDescent="0.25">
      <c r="A23" s="6">
        <v>13</v>
      </c>
      <c r="B23" s="7" t="s">
        <v>48</v>
      </c>
      <c r="C23" s="8" t="s">
        <v>49</v>
      </c>
      <c r="D23" s="9">
        <f t="shared" si="1"/>
        <v>2353803.2000000002</v>
      </c>
      <c r="E23" s="9">
        <v>206100.8</v>
      </c>
      <c r="F23" s="9">
        <v>1299467.3999999999</v>
      </c>
      <c r="G23" s="9">
        <v>848235</v>
      </c>
      <c r="H23" s="9">
        <v>0</v>
      </c>
      <c r="I23" s="9">
        <f>SUM(J23:M23)</f>
        <v>122373.8</v>
      </c>
      <c r="J23" s="10">
        <v>41499.199999999997</v>
      </c>
      <c r="K23" s="10">
        <v>7615.3</v>
      </c>
      <c r="L23" s="10">
        <v>73259.3</v>
      </c>
      <c r="M23" s="10">
        <v>0</v>
      </c>
      <c r="N23" s="9">
        <f t="shared" si="2"/>
        <v>119401.5</v>
      </c>
      <c r="O23" s="9">
        <v>41462.800000000003</v>
      </c>
      <c r="P23" s="9">
        <v>7580.4</v>
      </c>
      <c r="Q23" s="9">
        <v>70358.3</v>
      </c>
      <c r="R23" s="9">
        <v>0</v>
      </c>
      <c r="S23" s="11" t="s">
        <v>50</v>
      </c>
    </row>
    <row r="24" spans="1:19" s="12" customFormat="1" ht="174.75" customHeight="1" x14ac:dyDescent="0.25">
      <c r="A24" s="6">
        <v>14</v>
      </c>
      <c r="B24" s="7" t="s">
        <v>51</v>
      </c>
      <c r="C24" s="11" t="s">
        <v>52</v>
      </c>
      <c r="D24" s="9">
        <f t="shared" si="1"/>
        <v>1398636.9</v>
      </c>
      <c r="E24" s="9">
        <v>14003.2</v>
      </c>
      <c r="F24" s="9">
        <v>4103.2</v>
      </c>
      <c r="G24" s="9">
        <v>1215324.1000000001</v>
      </c>
      <c r="H24" s="9">
        <v>165206.39999999999</v>
      </c>
      <c r="I24" s="9">
        <f t="shared" si="0"/>
        <v>117668.09999999999</v>
      </c>
      <c r="J24" s="10">
        <v>4730.5</v>
      </c>
      <c r="K24" s="10">
        <v>1425.7</v>
      </c>
      <c r="L24" s="10">
        <v>100293.2</v>
      </c>
      <c r="M24" s="10">
        <v>11218.7</v>
      </c>
      <c r="N24" s="9">
        <f t="shared" si="2"/>
        <v>117307.2</v>
      </c>
      <c r="O24" s="9">
        <v>4532.1000000000004</v>
      </c>
      <c r="P24" s="9">
        <v>1395.9</v>
      </c>
      <c r="Q24" s="9">
        <v>100160.5</v>
      </c>
      <c r="R24" s="9">
        <v>11218.7</v>
      </c>
      <c r="S24" s="11" t="s">
        <v>53</v>
      </c>
    </row>
    <row r="25" spans="1:19" s="12" customFormat="1" ht="131.25" customHeight="1" x14ac:dyDescent="0.25">
      <c r="A25" s="6">
        <v>15</v>
      </c>
      <c r="B25" s="7" t="s">
        <v>54</v>
      </c>
      <c r="C25" s="11" t="s">
        <v>55</v>
      </c>
      <c r="D25" s="9">
        <f t="shared" si="1"/>
        <v>32601.9</v>
      </c>
      <c r="E25" s="9">
        <v>0</v>
      </c>
      <c r="F25" s="9">
        <v>0</v>
      </c>
      <c r="G25" s="9">
        <v>20294.5</v>
      </c>
      <c r="H25" s="9">
        <v>12307.4</v>
      </c>
      <c r="I25" s="9">
        <f t="shared" si="0"/>
        <v>5453.8</v>
      </c>
      <c r="J25" s="10">
        <v>0</v>
      </c>
      <c r="K25" s="10">
        <v>0</v>
      </c>
      <c r="L25" s="10">
        <v>13.7</v>
      </c>
      <c r="M25" s="10">
        <v>5440.1</v>
      </c>
      <c r="N25" s="9">
        <f t="shared" si="2"/>
        <v>5453.8</v>
      </c>
      <c r="O25" s="9">
        <v>0</v>
      </c>
      <c r="P25" s="9">
        <v>0</v>
      </c>
      <c r="Q25" s="9">
        <v>13.7</v>
      </c>
      <c r="R25" s="9">
        <v>5440.1</v>
      </c>
      <c r="S25" s="13"/>
    </row>
    <row r="26" spans="1:19" s="12" customFormat="1" ht="238.5" customHeight="1" x14ac:dyDescent="0.25">
      <c r="A26" s="6">
        <v>16</v>
      </c>
      <c r="B26" s="7" t="s">
        <v>56</v>
      </c>
      <c r="C26" s="8" t="s">
        <v>57</v>
      </c>
      <c r="D26" s="9">
        <f t="shared" ref="D26:D31" si="3">SUM(E26:H26)</f>
        <v>255902</v>
      </c>
      <c r="E26" s="9">
        <v>0</v>
      </c>
      <c r="F26" s="9">
        <v>0</v>
      </c>
      <c r="G26" s="9">
        <v>255902</v>
      </c>
      <c r="H26" s="9">
        <v>0</v>
      </c>
      <c r="I26" s="9">
        <f t="shared" si="0"/>
        <v>20004.7</v>
      </c>
      <c r="J26" s="10">
        <v>0</v>
      </c>
      <c r="K26" s="10">
        <v>0</v>
      </c>
      <c r="L26" s="10">
        <v>20004.7</v>
      </c>
      <c r="M26" s="10">
        <v>0</v>
      </c>
      <c r="N26" s="9">
        <f t="shared" si="2"/>
        <v>19620.400000000001</v>
      </c>
      <c r="O26" s="9">
        <v>0</v>
      </c>
      <c r="P26" s="9">
        <v>0</v>
      </c>
      <c r="Q26" s="9">
        <v>19620.400000000001</v>
      </c>
      <c r="R26" s="9">
        <v>0</v>
      </c>
      <c r="S26" s="13"/>
    </row>
    <row r="27" spans="1:19" s="16" customFormat="1" ht="234" customHeight="1" x14ac:dyDescent="0.25">
      <c r="A27" s="6">
        <v>17</v>
      </c>
      <c r="B27" s="15" t="s">
        <v>58</v>
      </c>
      <c r="C27" s="8" t="s">
        <v>59</v>
      </c>
      <c r="D27" s="9">
        <f>SUM(E27:H27)</f>
        <v>224701.1</v>
      </c>
      <c r="E27" s="9">
        <v>0</v>
      </c>
      <c r="F27" s="9">
        <v>0</v>
      </c>
      <c r="G27" s="9">
        <v>224701.1</v>
      </c>
      <c r="H27" s="9">
        <v>0</v>
      </c>
      <c r="I27" s="9">
        <f t="shared" si="0"/>
        <v>16004.8</v>
      </c>
      <c r="J27" s="10">
        <v>0</v>
      </c>
      <c r="K27" s="10">
        <v>0</v>
      </c>
      <c r="L27" s="10">
        <v>16004.8</v>
      </c>
      <c r="M27" s="10">
        <v>0</v>
      </c>
      <c r="N27" s="9">
        <f t="shared" si="2"/>
        <v>15920.5</v>
      </c>
      <c r="O27" s="9">
        <v>0</v>
      </c>
      <c r="P27" s="9">
        <v>0</v>
      </c>
      <c r="Q27" s="9">
        <v>15920.5</v>
      </c>
      <c r="R27" s="9">
        <v>0</v>
      </c>
      <c r="S27" s="13"/>
    </row>
    <row r="28" spans="1:19" s="16" customFormat="1" ht="188.25" customHeight="1" x14ac:dyDescent="0.25">
      <c r="A28" s="6">
        <v>18</v>
      </c>
      <c r="B28" s="15" t="s">
        <v>60</v>
      </c>
      <c r="C28" s="8" t="s">
        <v>61</v>
      </c>
      <c r="D28" s="9">
        <f t="shared" si="3"/>
        <v>1042454.7</v>
      </c>
      <c r="E28" s="9">
        <v>597.6</v>
      </c>
      <c r="F28" s="9">
        <v>21776</v>
      </c>
      <c r="G28" s="9">
        <v>1020081.1</v>
      </c>
      <c r="H28" s="9">
        <v>0</v>
      </c>
      <c r="I28" s="9">
        <f t="shared" si="0"/>
        <v>84496.6</v>
      </c>
      <c r="J28" s="10">
        <v>65.8</v>
      </c>
      <c r="K28" s="10">
        <v>1811.2</v>
      </c>
      <c r="L28" s="10">
        <v>82619.600000000006</v>
      </c>
      <c r="M28" s="10">
        <v>0</v>
      </c>
      <c r="N28" s="9">
        <f t="shared" si="2"/>
        <v>83525.299999999988</v>
      </c>
      <c r="O28" s="9">
        <v>30.1</v>
      </c>
      <c r="P28" s="9">
        <v>1792.3</v>
      </c>
      <c r="Q28" s="9">
        <v>81702.899999999994</v>
      </c>
      <c r="R28" s="9">
        <v>0</v>
      </c>
      <c r="S28" s="11" t="s">
        <v>62</v>
      </c>
    </row>
    <row r="29" spans="1:19" s="16" customFormat="1" ht="157.5" customHeight="1" x14ac:dyDescent="0.25">
      <c r="A29" s="6">
        <v>19</v>
      </c>
      <c r="B29" s="8" t="s">
        <v>63</v>
      </c>
      <c r="C29" s="8" t="s">
        <v>64</v>
      </c>
      <c r="D29" s="9">
        <f t="shared" si="3"/>
        <v>60</v>
      </c>
      <c r="E29" s="9">
        <v>0</v>
      </c>
      <c r="F29" s="9">
        <v>0</v>
      </c>
      <c r="G29" s="9">
        <v>60</v>
      </c>
      <c r="H29" s="9">
        <v>0</v>
      </c>
      <c r="I29" s="9">
        <f t="shared" si="0"/>
        <v>5</v>
      </c>
      <c r="J29" s="17">
        <v>0</v>
      </c>
      <c r="K29" s="17">
        <v>0</v>
      </c>
      <c r="L29" s="17">
        <v>5</v>
      </c>
      <c r="M29" s="17">
        <v>0</v>
      </c>
      <c r="N29" s="9">
        <f t="shared" si="2"/>
        <v>5</v>
      </c>
      <c r="O29" s="9">
        <v>0</v>
      </c>
      <c r="P29" s="9">
        <v>0</v>
      </c>
      <c r="Q29" s="9">
        <v>5</v>
      </c>
      <c r="R29" s="9">
        <v>0</v>
      </c>
      <c r="S29" s="11"/>
    </row>
    <row r="30" spans="1:19" s="16" customFormat="1" ht="128.25" customHeight="1" x14ac:dyDescent="0.25">
      <c r="A30" s="6">
        <v>20</v>
      </c>
      <c r="B30" s="8" t="s">
        <v>65</v>
      </c>
      <c r="C30" s="7" t="s">
        <v>66</v>
      </c>
      <c r="D30" s="9">
        <f t="shared" si="3"/>
        <v>141498.19999999998</v>
      </c>
      <c r="E30" s="9">
        <v>117315.4</v>
      </c>
      <c r="F30" s="9">
        <v>10359.700000000001</v>
      </c>
      <c r="G30" s="9">
        <v>13513.1</v>
      </c>
      <c r="H30" s="9">
        <v>310</v>
      </c>
      <c r="I30" s="9">
        <f>SUM(J30:M30)</f>
        <v>800</v>
      </c>
      <c r="J30" s="18">
        <v>0</v>
      </c>
      <c r="K30" s="18">
        <v>0</v>
      </c>
      <c r="L30" s="18">
        <v>800</v>
      </c>
      <c r="M30" s="19">
        <v>0</v>
      </c>
      <c r="N30" s="9">
        <f>SUM(O30:R30)</f>
        <v>800</v>
      </c>
      <c r="O30" s="9">
        <v>0</v>
      </c>
      <c r="P30" s="9">
        <v>0</v>
      </c>
      <c r="Q30" s="9">
        <v>800</v>
      </c>
      <c r="R30" s="9">
        <v>0</v>
      </c>
      <c r="S30" s="11"/>
    </row>
    <row r="31" spans="1:19" s="16" customFormat="1" ht="143.25" customHeight="1" x14ac:dyDescent="0.25">
      <c r="A31" s="6">
        <v>21</v>
      </c>
      <c r="B31" s="8" t="s">
        <v>67</v>
      </c>
      <c r="C31" s="11" t="s">
        <v>68</v>
      </c>
      <c r="D31" s="9">
        <f t="shared" si="3"/>
        <v>4544.8999999999996</v>
      </c>
      <c r="E31" s="9">
        <v>0</v>
      </c>
      <c r="F31" s="9">
        <v>0</v>
      </c>
      <c r="G31" s="9">
        <v>4544.8999999999996</v>
      </c>
      <c r="H31" s="9">
        <v>0</v>
      </c>
      <c r="I31" s="9">
        <f>SUM(J31:M31)</f>
        <v>50</v>
      </c>
      <c r="J31" s="17">
        <v>0</v>
      </c>
      <c r="K31" s="17">
        <v>0</v>
      </c>
      <c r="L31" s="17">
        <v>50</v>
      </c>
      <c r="M31" s="17"/>
      <c r="N31" s="9">
        <f>SUM(O31:R31)</f>
        <v>50</v>
      </c>
      <c r="O31" s="9">
        <v>0</v>
      </c>
      <c r="P31" s="9">
        <v>0</v>
      </c>
      <c r="Q31" s="9">
        <v>50</v>
      </c>
      <c r="R31" s="9">
        <v>0</v>
      </c>
      <c r="S31" s="11"/>
    </row>
    <row r="32" spans="1:19" s="20" customFormat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s="21" customFormat="1" x14ac:dyDescent="0.25">
      <c r="A33" s="31" t="s">
        <v>69</v>
      </c>
      <c r="B33" s="31"/>
      <c r="C33" s="31"/>
      <c r="D33" s="9">
        <f>SUM(E33:H33)</f>
        <v>30800582.199999999</v>
      </c>
      <c r="E33" s="9">
        <f t="shared" ref="E33:Q33" si="4">SUM(E11:E31)</f>
        <v>3295671</v>
      </c>
      <c r="F33" s="9">
        <f t="shared" si="4"/>
        <v>15259930.899999997</v>
      </c>
      <c r="G33" s="9">
        <f t="shared" si="4"/>
        <v>10793849.999999998</v>
      </c>
      <c r="H33" s="9">
        <f t="shared" si="4"/>
        <v>1451130.2999999998</v>
      </c>
      <c r="I33" s="9">
        <f>SUM(I11:I31)</f>
        <v>2827049.3000000007</v>
      </c>
      <c r="J33" s="9">
        <f t="shared" si="4"/>
        <v>573336.19999999995</v>
      </c>
      <c r="K33" s="9">
        <f t="shared" si="4"/>
        <v>1224844.7999999998</v>
      </c>
      <c r="L33" s="9">
        <f t="shared" si="4"/>
        <v>911164.6</v>
      </c>
      <c r="M33" s="9">
        <f t="shared" si="4"/>
        <v>117703.70000000001</v>
      </c>
      <c r="N33" s="9">
        <f t="shared" si="4"/>
        <v>2790768.1999999997</v>
      </c>
      <c r="O33" s="9">
        <f>SUM(O11:O31)</f>
        <v>562213.99999999988</v>
      </c>
      <c r="P33" s="9">
        <f>SUM(P11:P31)</f>
        <v>1211021.8999999999</v>
      </c>
      <c r="Q33" s="9">
        <f t="shared" si="4"/>
        <v>902026.4</v>
      </c>
      <c r="R33" s="9">
        <f>SUM(R11:R31)</f>
        <v>115505.90000000001</v>
      </c>
      <c r="S33" s="13"/>
    </row>
    <row r="34" spans="1:19" s="21" customFormat="1" ht="8.25" customHeight="1" x14ac:dyDescent="0.25">
      <c r="A34" s="22"/>
      <c r="B34" s="22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1"/>
    </row>
    <row r="35" spans="1:19" s="1" customFormat="1" ht="9.75" customHeight="1" x14ac:dyDescent="0.25">
      <c r="A35" s="22"/>
      <c r="B35" s="22"/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9" s="20" customFormat="1" x14ac:dyDescent="0.25">
      <c r="A36" s="1"/>
      <c r="B36" s="1"/>
      <c r="C36" s="1" t="s">
        <v>70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 t="s">
        <v>71</v>
      </c>
      <c r="P36" s="1"/>
      <c r="Q36" s="1"/>
      <c r="R36" s="1"/>
      <c r="S36" s="1"/>
    </row>
    <row r="37" spans="1:19" s="25" customFormat="1" ht="36.75" customHeight="1" x14ac:dyDescent="0.25">
      <c r="A37" s="1"/>
      <c r="B37" s="1"/>
      <c r="C37" s="1"/>
      <c r="D37" s="1"/>
      <c r="E37" s="1"/>
      <c r="F37" s="1"/>
      <c r="G37" s="1"/>
      <c r="H37" s="1"/>
      <c r="I37" s="24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25" customFormat="1" x14ac:dyDescent="0.25">
      <c r="A38" s="1" t="s">
        <v>72</v>
      </c>
      <c r="B38" s="1"/>
      <c r="C38" s="1" t="s">
        <v>73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 t="s">
        <v>74</v>
      </c>
      <c r="P38" s="1"/>
      <c r="Q38" s="1"/>
      <c r="R38" s="1"/>
      <c r="S38" s="1"/>
    </row>
    <row r="39" spans="1:19" s="20" customFormat="1" ht="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s="20" customFormat="1" ht="1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s="20" customFormat="1" ht="18" customHeight="1" x14ac:dyDescent="0.25">
      <c r="A41" s="1"/>
      <c r="B41" s="1" t="s">
        <v>75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20" customFormat="1" ht="16.5" customHeight="1" x14ac:dyDescent="0.25">
      <c r="A42" s="1"/>
      <c r="B42" s="1" t="s">
        <v>76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62" spans="1:30" s="26" customForma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/>
      <c r="U62"/>
      <c r="V62"/>
      <c r="W62"/>
      <c r="X62"/>
      <c r="Y62"/>
      <c r="Z62"/>
      <c r="AA62"/>
      <c r="AB62"/>
      <c r="AC62"/>
      <c r="AD62"/>
    </row>
  </sheetData>
  <mergeCells count="19">
    <mergeCell ref="A10:M10"/>
    <mergeCell ref="A33:C33"/>
    <mergeCell ref="S6:S9"/>
    <mergeCell ref="D7:H7"/>
    <mergeCell ref="I7:M7"/>
    <mergeCell ref="N7:R7"/>
    <mergeCell ref="D8:D9"/>
    <mergeCell ref="E8:H8"/>
    <mergeCell ref="I8:I9"/>
    <mergeCell ref="J8:M8"/>
    <mergeCell ref="N8:N9"/>
    <mergeCell ref="O8:R8"/>
    <mergeCell ref="A2:R2"/>
    <mergeCell ref="A3:R3"/>
    <mergeCell ref="A4:R4"/>
    <mergeCell ref="A6:A9"/>
    <mergeCell ref="B6:B9"/>
    <mergeCell ref="C6:C9"/>
    <mergeCell ref="D6:R6"/>
  </mergeCells>
  <pageMargins left="0.11811023622047245" right="0.11811023622047245" top="0.35433070866141736" bottom="0.15748031496062992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Область</vt:lpstr>
      <vt:lpstr>Область!Заголовки_для_печати</vt:lpstr>
      <vt:lpstr>Область!Область_печати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ARM-7</dc:creator>
  <cp:lastModifiedBy>Анна Литвинова</cp:lastModifiedBy>
  <dcterms:created xsi:type="dcterms:W3CDTF">2021-01-15T09:54:07Z</dcterms:created>
  <dcterms:modified xsi:type="dcterms:W3CDTF">2021-01-21T07:59:47Z</dcterms:modified>
</cp:coreProperties>
</file>