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1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'Лист1'!$A$1:$J$80</definedName>
    <definedName name="_xlnm.Print_Area" localSheetId="1">'Лист2'!$A$1:$P$273</definedName>
  </definedNames>
  <calcPr fullCalcOnLoad="1"/>
</workbook>
</file>

<file path=xl/sharedStrings.xml><?xml version="1.0" encoding="utf-8"?>
<sst xmlns="http://schemas.openxmlformats.org/spreadsheetml/2006/main" count="612" uniqueCount="211">
  <si>
    <t>Мероприятия по долгосрочной целевой программе</t>
  </si>
  <si>
    <t>"Развитие здравоохранения" г.Новошахтинск на период 2010-2012 годы</t>
  </si>
  <si>
    <t>№ п/п</t>
  </si>
  <si>
    <t>Раздел программы</t>
  </si>
  <si>
    <t>Наименование подпрограммы</t>
  </si>
  <si>
    <t>Наименование мероприятия</t>
  </si>
  <si>
    <t>Всего</t>
  </si>
  <si>
    <t>2010 год</t>
  </si>
  <si>
    <t>2011 год</t>
  </si>
  <si>
    <t>2012 год</t>
  </si>
  <si>
    <t>Источник финансирования</t>
  </si>
  <si>
    <t>Исполнитель</t>
  </si>
  <si>
    <t>4.1.1.</t>
  </si>
  <si>
    <t>Повышение уровня заработной платы некот категорий медраб</t>
  </si>
  <si>
    <t>Осуществ.ден.выплат участ.терапев.служб</t>
  </si>
  <si>
    <t>Фед.бюджет</t>
  </si>
  <si>
    <t>ОЗ Администр гор.. МУЗ "ЦГБ"</t>
  </si>
  <si>
    <t>Осущ.ден.выплат врачам,фельд. и м/сестр скорой мед.помощи</t>
  </si>
  <si>
    <t>4.1.2</t>
  </si>
  <si>
    <t>Совершенствование подготовки мед кадров</t>
  </si>
  <si>
    <t>Обеспечение постоян.повыш. и переподготовки квалиф.работ</t>
  </si>
  <si>
    <t>Област.бюдж</t>
  </si>
  <si>
    <t>Осущ.ден.выплат врачам-интернам</t>
  </si>
  <si>
    <t>Местный бюдж</t>
  </si>
  <si>
    <t>Итого</t>
  </si>
  <si>
    <t>Федеральный бюджет</t>
  </si>
  <si>
    <t>Местный бюджет</t>
  </si>
  <si>
    <t>Областной бюджет</t>
  </si>
  <si>
    <t>4.2.1</t>
  </si>
  <si>
    <t>Укрепление материально-технической базы ЛПУ</t>
  </si>
  <si>
    <t>Разраб.проектно-сметной докум.на кап.ремонт п/о №1 МУЗ "ЦГБ"</t>
  </si>
  <si>
    <t xml:space="preserve"> МУЗ "ЦГБ"</t>
  </si>
  <si>
    <t>Разраб.проектно-сметной докум.на кап.ремонт п/о №3 МУЗ "ЦГБ" п.Новая-Сокол</t>
  </si>
  <si>
    <t>Разраб.проектно-сметной докум.на кап.ремонт пищеблока МУЗ "ЦГБ",МЛПУ "ДГБ"</t>
  </si>
  <si>
    <t xml:space="preserve"> МУЗ "ЦГБ" ,МЛПУ "ДГБ"</t>
  </si>
  <si>
    <t>Разраб.проектно-сметной докум.на кап.ремонт акуш-гинек корп МУЗ "ЦГБ"</t>
  </si>
  <si>
    <t xml:space="preserve"> МУЗ "ЦГБ" </t>
  </si>
  <si>
    <t>Разраб.проектно-сметной докум.на кап.ремонт здания т/о №2 МУЗ "ЦГБ"</t>
  </si>
  <si>
    <t>Разраб.проектно-сметной докум.на кап.ремонт здания пол.отд № 6 МУЗ "ЦГБ" п. Несветаевский</t>
  </si>
  <si>
    <t>Разраб.проектно-сметной докум.на кап.ремонт  пол.отд №4 МУЗ "ЦГБ" п. Соколово-Кундрюченский</t>
  </si>
  <si>
    <t>Разраб.проектно-сметной докум.на кап.ремонт здания МЛПУ "ДГБ"</t>
  </si>
  <si>
    <t>Разраб.проектно-сметной докум.на кап.ремонт здания ЦСО МУЗ "ЦГБ"</t>
  </si>
  <si>
    <t>Разраб.проектно-сметной докум.на кап.ремонт здания бактериол.лаб.МУЗ "ЦГБ"</t>
  </si>
  <si>
    <t>Разраб.проектно-сметной докум.на кап.ремонт здания п/о №2 МУЗ "ЦГБ"п.Южный</t>
  </si>
  <si>
    <t>Проведение меропр.по обеспеч противопож.безопасн</t>
  </si>
  <si>
    <t>ЛПУ города</t>
  </si>
  <si>
    <t>Проведение работ по профиспытаниям рентг.оборуд МУЗ "ЦГБ"</t>
  </si>
  <si>
    <t>МУЗ "ЦГБ"</t>
  </si>
  <si>
    <t>Оценка степени влияния горных работ ликвидированной шахты на здания стационара, поликлиники № 1 МУЗ "ЦГБ"</t>
  </si>
  <si>
    <t>Приобр.оборуд для организ.консульт.помощи тяж.стац.больным в системе телемедицины МУЗ "ЦГБ"</t>
  </si>
  <si>
    <t>Разраб.проектно-сметной докум.на ограждение стац. и пол. отд № 1 МУЗ "ЦГБ"</t>
  </si>
  <si>
    <t>Приобретение автомобиля</t>
  </si>
  <si>
    <t>4.3.1</t>
  </si>
  <si>
    <t>Развитие службы детства и родовспоможения города</t>
  </si>
  <si>
    <t>Совершенс.леч-диагност, в том числе реанимац пом.женщ и детям</t>
  </si>
  <si>
    <t>Внебюдж.ср-ва</t>
  </si>
  <si>
    <t>Оснащ.новым мед.оборуд-ем женск.консульт города</t>
  </si>
  <si>
    <t>Содер-е каб.планиров.семьи и брака</t>
  </si>
  <si>
    <t>Орган-я пришк.лагерей с целью оздоров.детей</t>
  </si>
  <si>
    <t>4.4.2</t>
  </si>
  <si>
    <t>Профилактика социально-значимых заболеваний. Туберкулез</t>
  </si>
  <si>
    <t>Оснащ.ср-ми профилактики туберкулеза</t>
  </si>
  <si>
    <t>4.4.3</t>
  </si>
  <si>
    <t>Профилактика социально-значимых заболеваний. ВИЧ-инфекция</t>
  </si>
  <si>
    <t>Обеспе-е ср-ми инд защиты</t>
  </si>
  <si>
    <t>Средства ЛПУ</t>
  </si>
  <si>
    <t>Приоб-е однораз дозат-в</t>
  </si>
  <si>
    <t>Приоб-е тест систем на ВИЧ и СПИД</t>
  </si>
  <si>
    <t>Содер-е кабинета по ВИЧ</t>
  </si>
  <si>
    <t>Ср-ва ЛПУ</t>
  </si>
  <si>
    <t>4.5</t>
  </si>
  <si>
    <t xml:space="preserve">Вакцинопрофилактика </t>
  </si>
  <si>
    <t>Приобретение вакцин антирабических</t>
  </si>
  <si>
    <t>4.6</t>
  </si>
  <si>
    <t>Вакцинопрофилактика и проф инф заболеваний</t>
  </si>
  <si>
    <t>Провед.меропр-й по предупр.особо-опасн.инфекц</t>
  </si>
  <si>
    <t>Провед.заключ.дезинфекц.в очагах инф.заболев.</t>
  </si>
  <si>
    <t>4.7</t>
  </si>
  <si>
    <t>Выполнение фукций муниципальными учреждениями по оказанию муниципальных услуг</t>
  </si>
  <si>
    <t>Муниц.задание</t>
  </si>
  <si>
    <t>Межбюджетные трансферты, напр. учрежд. на реализ террит прогр госгарантий</t>
  </si>
  <si>
    <t>Краткосрочные целевые меропр на накл расх</t>
  </si>
  <si>
    <t>ВСЕГО по целевой программе</t>
  </si>
  <si>
    <t>Внебюджетные средства</t>
  </si>
  <si>
    <t>С учетом фонда софинансирования</t>
  </si>
  <si>
    <t>203 т.р. из обл б-та</t>
  </si>
  <si>
    <t>В том числе предусмотрено в бюджете города Новошахтинска</t>
  </si>
  <si>
    <t>по разделу "Здравоохранение"</t>
  </si>
  <si>
    <t>Фонд софинансир расх обл  б-та</t>
  </si>
  <si>
    <t>Всего (без ГЗО)</t>
  </si>
  <si>
    <t>гзо</t>
  </si>
  <si>
    <t>уменьш лимита</t>
  </si>
  <si>
    <t>не вкл. в целев прогр:</t>
  </si>
  <si>
    <t>Лимиты на 21.06.10 с уч. ГЗО</t>
  </si>
  <si>
    <t>Местный бюджет содерж ЛПУ</t>
  </si>
  <si>
    <t>Местный бюджет целев ср-ва (7951400)</t>
  </si>
  <si>
    <t>всего</t>
  </si>
  <si>
    <t>федеральный бюджет</t>
  </si>
  <si>
    <t>областной бюджет</t>
  </si>
  <si>
    <t>местный бюджет</t>
  </si>
  <si>
    <t>Осуществление  денежных выплат врачам-интернам</t>
  </si>
  <si>
    <t xml:space="preserve"> </t>
  </si>
  <si>
    <t>№     п/п</t>
  </si>
  <si>
    <t>внебюджетные источники</t>
  </si>
  <si>
    <t xml:space="preserve"> ожид % исп на 31.12.2010</t>
  </si>
  <si>
    <t>(по Постановлению Администрации города новошахтинска  от 20.04.2011.  № 332)</t>
  </si>
  <si>
    <t>ТФОМС</t>
  </si>
  <si>
    <t>Источники финансирования</t>
  </si>
  <si>
    <t>Бюджет города</t>
  </si>
  <si>
    <t>Цель мероприятий</t>
  </si>
  <si>
    <t>Ответственный исполнитель и соисполнитель мероприятий</t>
  </si>
  <si>
    <t>в том числе по годам:</t>
  </si>
  <si>
    <t>в том числе на развитие службы детства и родовспоможения</t>
  </si>
  <si>
    <t>к ведомственной целевой программе</t>
  </si>
  <si>
    <t>Система программных мероприятий</t>
  </si>
  <si>
    <t>Задача 1. Укрепление материально-технической базы медицинских учреждений</t>
  </si>
  <si>
    <t>Мероприятие 1. Проведение капитального ремонта</t>
  </si>
  <si>
    <t>1.1.</t>
  </si>
  <si>
    <t>1.2.</t>
  </si>
  <si>
    <t>Мероприятие 2. Оснащение оборудованием</t>
  </si>
  <si>
    <t>2.1.</t>
  </si>
  <si>
    <t>2.2.</t>
  </si>
  <si>
    <t>Итого по мероприятию 1</t>
  </si>
  <si>
    <t>Итого по мероприятию 2</t>
  </si>
  <si>
    <t>Итого по задаче 1</t>
  </si>
  <si>
    <t>Задача 2. Внедрение современных информационных систем в здравоохранение</t>
  </si>
  <si>
    <t>3.1.</t>
  </si>
  <si>
    <t>3.2.</t>
  </si>
  <si>
    <t>3.3.</t>
  </si>
  <si>
    <t>Мероприятие 1.1. Персонифицированный учет оказания медицинских услуг, возможность ведения электронной медицинской карты</t>
  </si>
  <si>
    <t>1.1.2.</t>
  </si>
  <si>
    <t>Мероприятие 1. Персонифицированный учет оказания медицинских услуг, возможность ведения электронной медицинской карты гражданина, запись к врачу в электронном виде, обмен телемедицинскими данными, а так же внедрение систем электронного документооборота</t>
  </si>
  <si>
    <t>Мероприятие 1.2. Запись к врачу в электронном виде</t>
  </si>
  <si>
    <t>1.1.1.</t>
  </si>
  <si>
    <t>1.1.3.</t>
  </si>
  <si>
    <t>Итого по мероприятию 1.1.</t>
  </si>
  <si>
    <t>Итого по мероприятию 1.2.</t>
  </si>
  <si>
    <t>1.2.1.</t>
  </si>
  <si>
    <t>1.2.2.</t>
  </si>
  <si>
    <t>1.2.3.</t>
  </si>
  <si>
    <t>2.1.1.</t>
  </si>
  <si>
    <t>2.1.2.</t>
  </si>
  <si>
    <t>2.1.3.</t>
  </si>
  <si>
    <t>Итого по мероприятию 2.1.</t>
  </si>
  <si>
    <t>Мероприятие 2.2. Ведение электронного паспорта медицинского учреждения</t>
  </si>
  <si>
    <t>2.2.1.</t>
  </si>
  <si>
    <t>2.2.2.</t>
  </si>
  <si>
    <t>2.2.3.</t>
  </si>
  <si>
    <t>Итого по мероприятию 2.2.</t>
  </si>
  <si>
    <t>Итого по задаче 2</t>
  </si>
  <si>
    <t>Задача 3. Внедрение стандартов оказания медицинской помощи</t>
  </si>
  <si>
    <t>Мероприятие 1. Поэтапный переход к оказанию медицинской помощи в соответствии со стандартами медицинской помощи, установленными Минздравсоцразвития России</t>
  </si>
  <si>
    <t>Итого по мероприятию 1.</t>
  </si>
  <si>
    <t>Итого по мероприятию 2.</t>
  </si>
  <si>
    <t>Меропритие 3. Обеспечение потребности во врачах по основным специальностям с учетом объема медицинской помощи по Программе государственных гарантий оказания гражданам Российской Федерации бесплатной медицинской помощи</t>
  </si>
  <si>
    <t>Мероприятие 4. Повышение доступности амбулаторной медицинской помощи, в том числе предоставляемой врачами-специалистами</t>
  </si>
  <si>
    <t>4.1.</t>
  </si>
  <si>
    <t>4.2.</t>
  </si>
  <si>
    <t>Итого по задаче 3</t>
  </si>
  <si>
    <t>декабрь 2012г.</t>
  </si>
  <si>
    <t>июль 2012г.</t>
  </si>
  <si>
    <t>2011-2012 годы</t>
  </si>
  <si>
    <t>2011 год, областной бюджет - 1 сентября 2013г.</t>
  </si>
  <si>
    <t>Управляющий делами</t>
  </si>
  <si>
    <t>Итого по мероприятию 3.</t>
  </si>
  <si>
    <t>Итого по мероприятию 4.</t>
  </si>
  <si>
    <t>Итого по программе</t>
  </si>
  <si>
    <t>Объем финансирования (тыс. рублей)</t>
  </si>
  <si>
    <t>Укрепление материально-технического обеспечения и улучшение условий пребывания пациентов</t>
  </si>
  <si>
    <t>Укрепление материально-технической базы в соответствии с табелем оснащения</t>
  </si>
  <si>
    <t>Возможность записи на прием к врачу через интернет-киоск, интеграция с федеральными компонентами</t>
  </si>
  <si>
    <t>Интеграция программного обеспечения для бухгалтерского и кадрового учета с единым регистром медицинских работников, интеграция с федеральными компонентами</t>
  </si>
  <si>
    <t>Улучшение качества оказания медицинской помощи, снижение материнских потерь и младенческой смертности</t>
  </si>
  <si>
    <t>Улучшение качества оказания медицинской помощи, снижение смертности, снижение инвалидизации</t>
  </si>
  <si>
    <t>Улучшение выявляемости заболеваний на ранних этапах и выявление рисков развития заболеваний</t>
  </si>
  <si>
    <t>Повышение уровня заработной платы, обучение специалистов</t>
  </si>
  <si>
    <t>Повышение уровня заработной платы</t>
  </si>
  <si>
    <t>Улучшение качества оказания амбулаторно-поликлинической помощи, сокращение сроков ожидания пациентами консультаций врачами-специалистами</t>
  </si>
  <si>
    <t>Министерство здравоохранения Ростовской области, Администрация города</t>
  </si>
  <si>
    <t>Министерство здравоохранения Ростовской области</t>
  </si>
  <si>
    <t>Содержание мероприятий</t>
  </si>
  <si>
    <t>Срок исполнения</t>
  </si>
  <si>
    <t xml:space="preserve">Мероприятие 2. Ведение единого регистра медицинских работников, электронного паспорта медицинского учреждения </t>
  </si>
  <si>
    <t>Мероприятие 2.1. Ведение единого регистра медицинских работников</t>
  </si>
  <si>
    <t>2013 год</t>
  </si>
  <si>
    <t>1.3.</t>
  </si>
  <si>
    <t>2.3.</t>
  </si>
  <si>
    <t>2.4.</t>
  </si>
  <si>
    <t>1.1.4.</t>
  </si>
  <si>
    <t>1.2.4.</t>
  </si>
  <si>
    <t>2.1.4.</t>
  </si>
  <si>
    <t>2.2.4.</t>
  </si>
  <si>
    <t>2.2.5.</t>
  </si>
  <si>
    <t>3.4.</t>
  </si>
  <si>
    <t>4.3.</t>
  </si>
  <si>
    <t>4.4.</t>
  </si>
  <si>
    <t>4.5.</t>
  </si>
  <si>
    <t>ФФОМС</t>
  </si>
  <si>
    <t>Мероприятие 2. Проведение диспансеризации 14-ти летних подростков</t>
  </si>
  <si>
    <t>г. Новошахтинска на 2011-2013годы»</t>
  </si>
  <si>
    <t>«Приложение № 1</t>
  </si>
  <si>
    <t>«Модернизация здравоохранения</t>
  </si>
  <si>
    <t>0,0»</t>
  </si>
  <si>
    <t>МБУЗ «ДГБ»</t>
  </si>
  <si>
    <t>МБУЗ «ЦГБ»</t>
  </si>
  <si>
    <t>МБУЗ «СП»</t>
  </si>
  <si>
    <t>МБУЗ «ЦГБ» Акушерство и гинекология</t>
  </si>
  <si>
    <t>МБУЗ «ЦГБ» Кардиология</t>
  </si>
  <si>
    <t>Обеспечение доступа к региональному фрагменту единой информационной системы в сфере здравоохранения, оснащенности персональными компьютерами, общесистемным ПО и периферийным оборудованием. Создание структурированных кабельных сетей. Интеграция с федеральными компонентами. Ведение медицинских электронных карт в объеме 5 процентов от прикрепленного населения</t>
  </si>
  <si>
    <t>Ю.А. Лубенцов</t>
  </si>
  <si>
    <t xml:space="preserve">Администрации города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</si>
</sst>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00"/>
    <numFmt numFmtId="170" formatCode="0.0000"/>
    <numFmt numFmtId="171" formatCode="0.000"/>
  </numFmts>
  <fonts count="48">
    <font>
      <sz val="10"/>
      <name val="Arial Cyr"/>
      <family val="0"/>
    </font>
    <font>
      <sz val="9"/>
      <name val="Arial Cyr"/>
      <family val="0"/>
    </font>
    <font>
      <b/>
      <sz val="10"/>
      <name val="Arial Cyr"/>
      <family val="0"/>
    </font>
    <font>
      <b/>
      <sz val="9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sz val="10"/>
      <name val="Arial"/>
      <family val="2"/>
    </font>
    <font>
      <sz val="9"/>
      <name val="Arial"/>
      <family val="2"/>
    </font>
    <font>
      <sz val="12"/>
      <name val="Arial"/>
      <family val="2"/>
    </font>
    <font>
      <sz val="12"/>
      <name val="Arial Cyr"/>
      <family val="0"/>
    </font>
    <font>
      <sz val="10"/>
      <color indexed="23"/>
      <name val="Arial Cyr"/>
      <family val="0"/>
    </font>
    <font>
      <sz val="10"/>
      <color indexed="55"/>
      <name val="Arial Cyr"/>
      <family val="0"/>
    </font>
    <font>
      <sz val="14"/>
      <name val="Arial"/>
      <family val="2"/>
    </font>
    <font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 style="medium"/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/>
      <top>
        <color indexed="63"/>
      </top>
      <bottom style="medium"/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 style="medium"/>
      <top>
        <color indexed="63"/>
      </top>
      <bottom style="medium">
        <color indexed="8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>
        <color indexed="8"/>
      </left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/>
      <top style="thin"/>
      <bottom style="medium"/>
    </border>
    <border>
      <left style="medium">
        <color indexed="8"/>
      </left>
      <right style="medium"/>
      <top style="medium"/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/>
      <right style="medium">
        <color indexed="8"/>
      </right>
      <top style="medium"/>
      <bottom>
        <color indexed="63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medium"/>
    </border>
    <border>
      <left style="medium"/>
      <right style="medium">
        <color indexed="8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247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0" fontId="2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1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5" fillId="0" borderId="10" xfId="0" applyFont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0" fontId="5" fillId="0" borderId="0" xfId="0" applyFont="1" applyAlignment="1">
      <alignment wrapText="1"/>
    </xf>
    <xf numFmtId="0" fontId="0" fillId="0" borderId="10" xfId="0" applyFont="1" applyBorder="1" applyAlignment="1">
      <alignment/>
    </xf>
    <xf numFmtId="0" fontId="3" fillId="0" borderId="11" xfId="0" applyFont="1" applyFill="1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3" fillId="0" borderId="14" xfId="0" applyFont="1" applyFill="1" applyBorder="1" applyAlignment="1">
      <alignment wrapText="1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0" fillId="0" borderId="17" xfId="0" applyBorder="1" applyAlignment="1">
      <alignment/>
    </xf>
    <xf numFmtId="0" fontId="9" fillId="0" borderId="0" xfId="0" applyFont="1" applyAlignment="1">
      <alignment/>
    </xf>
    <xf numFmtId="168" fontId="8" fillId="0" borderId="18" xfId="0" applyNumberFormat="1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168" fontId="8" fillId="0" borderId="19" xfId="0" applyNumberFormat="1" applyFont="1" applyBorder="1" applyAlignment="1">
      <alignment horizontal="center" vertical="top" wrapText="1"/>
    </xf>
    <xf numFmtId="0" fontId="8" fillId="0" borderId="20" xfId="0" applyFont="1" applyBorder="1" applyAlignment="1">
      <alignment horizontal="center" vertical="top" wrapText="1"/>
    </xf>
    <xf numFmtId="0" fontId="8" fillId="0" borderId="0" xfId="0" applyFont="1" applyAlignment="1">
      <alignment horizontal="right"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8" fillId="0" borderId="11" xfId="0" applyFont="1" applyBorder="1" applyAlignment="1">
      <alignment/>
    </xf>
    <xf numFmtId="0" fontId="8" fillId="0" borderId="21" xfId="0" applyFont="1" applyBorder="1" applyAlignment="1">
      <alignment/>
    </xf>
    <xf numFmtId="0" fontId="8" fillId="0" borderId="22" xfId="0" applyFont="1" applyBorder="1" applyAlignment="1">
      <alignment horizontal="center" vertical="top" wrapText="1"/>
    </xf>
    <xf numFmtId="0" fontId="8" fillId="0" borderId="14" xfId="0" applyFont="1" applyBorder="1" applyAlignment="1">
      <alignment vertical="top" wrapText="1"/>
    </xf>
    <xf numFmtId="0" fontId="8" fillId="0" borderId="23" xfId="0" applyFont="1" applyBorder="1" applyAlignment="1">
      <alignment horizontal="center" vertical="top" wrapText="1"/>
    </xf>
    <xf numFmtId="0" fontId="8" fillId="0" borderId="23" xfId="0" applyFont="1" applyBorder="1" applyAlignment="1">
      <alignment vertical="top" wrapText="1"/>
    </xf>
    <xf numFmtId="0" fontId="8" fillId="0" borderId="15" xfId="0" applyFont="1" applyBorder="1" applyAlignment="1">
      <alignment horizontal="center" vertical="top" wrapText="1"/>
    </xf>
    <xf numFmtId="0" fontId="8" fillId="0" borderId="24" xfId="0" applyFont="1" applyBorder="1" applyAlignment="1">
      <alignment/>
    </xf>
    <xf numFmtId="0" fontId="8" fillId="0" borderId="25" xfId="0" applyFont="1" applyBorder="1" applyAlignment="1">
      <alignment horizontal="center" vertical="top" wrapText="1"/>
    </xf>
    <xf numFmtId="0" fontId="8" fillId="0" borderId="26" xfId="0" applyFont="1" applyBorder="1" applyAlignment="1">
      <alignment horizontal="center" vertical="top" wrapText="1"/>
    </xf>
    <xf numFmtId="0" fontId="8" fillId="0" borderId="27" xfId="0" applyFont="1" applyBorder="1" applyAlignment="1">
      <alignment horizontal="justify" vertical="top" wrapText="1"/>
    </xf>
    <xf numFmtId="0" fontId="8" fillId="0" borderId="0" xfId="0" applyFont="1" applyBorder="1" applyAlignment="1">
      <alignment horizontal="justify" vertical="top" wrapText="1"/>
    </xf>
    <xf numFmtId="0" fontId="8" fillId="0" borderId="24" xfId="0" applyFont="1" applyBorder="1" applyAlignment="1">
      <alignment horizontal="justify" vertical="top" wrapText="1"/>
    </xf>
    <xf numFmtId="0" fontId="8" fillId="0" borderId="28" xfId="0" applyFont="1" applyBorder="1" applyAlignment="1">
      <alignment vertical="top" wrapText="1"/>
    </xf>
    <xf numFmtId="0" fontId="8" fillId="0" borderId="29" xfId="0" applyFont="1" applyBorder="1" applyAlignment="1">
      <alignment horizontal="justify" vertical="top" wrapText="1"/>
    </xf>
    <xf numFmtId="0" fontId="8" fillId="0" borderId="21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justify"/>
    </xf>
    <xf numFmtId="0" fontId="8" fillId="0" borderId="30" xfId="0" applyFont="1" applyBorder="1" applyAlignment="1">
      <alignment horizontal="justify"/>
    </xf>
    <xf numFmtId="0" fontId="8" fillId="0" borderId="14" xfId="0" applyFont="1" applyBorder="1" applyAlignment="1">
      <alignment horizontal="center" vertical="top" wrapText="1"/>
    </xf>
    <xf numFmtId="0" fontId="8" fillId="0" borderId="30" xfId="0" applyFont="1" applyBorder="1" applyAlignment="1">
      <alignment/>
    </xf>
    <xf numFmtId="0" fontId="8" fillId="0" borderId="30" xfId="0" applyFont="1" applyBorder="1" applyAlignment="1">
      <alignment horizontal="center" vertical="top" wrapText="1"/>
    </xf>
    <xf numFmtId="0" fontId="8" fillId="0" borderId="16" xfId="0" applyFont="1" applyBorder="1" applyAlignment="1">
      <alignment horizontal="center" vertical="top" wrapText="1"/>
    </xf>
    <xf numFmtId="0" fontId="9" fillId="0" borderId="31" xfId="0" applyFont="1" applyBorder="1" applyAlignment="1">
      <alignment vertical="top" wrapText="1"/>
    </xf>
    <xf numFmtId="0" fontId="8" fillId="0" borderId="0" xfId="0" applyFont="1" applyBorder="1" applyAlignment="1">
      <alignment/>
    </xf>
    <xf numFmtId="0" fontId="9" fillId="0" borderId="20" xfId="0" applyFont="1" applyBorder="1" applyAlignment="1">
      <alignment/>
    </xf>
    <xf numFmtId="0" fontId="8" fillId="0" borderId="32" xfId="0" applyFont="1" applyBorder="1" applyAlignment="1">
      <alignment horizontal="center" vertical="top" wrapText="1"/>
    </xf>
    <xf numFmtId="0" fontId="8" fillId="0" borderId="33" xfId="0" applyFont="1" applyBorder="1" applyAlignment="1">
      <alignment horizontal="center" vertical="top" wrapText="1"/>
    </xf>
    <xf numFmtId="0" fontId="8" fillId="0" borderId="34" xfId="0" applyFont="1" applyBorder="1" applyAlignment="1">
      <alignment horizontal="center" vertical="top" wrapText="1"/>
    </xf>
    <xf numFmtId="0" fontId="8" fillId="0" borderId="35" xfId="0" applyFont="1" applyBorder="1" applyAlignment="1">
      <alignment horizontal="center" vertical="top" wrapText="1"/>
    </xf>
    <xf numFmtId="168" fontId="8" fillId="0" borderId="34" xfId="0" applyNumberFormat="1" applyFont="1" applyFill="1" applyBorder="1" applyAlignment="1">
      <alignment horizontal="center" vertical="top" wrapText="1"/>
    </xf>
    <xf numFmtId="0" fontId="8" fillId="0" borderId="30" xfId="0" applyFont="1" applyFill="1" applyBorder="1" applyAlignment="1">
      <alignment horizontal="center" vertical="top" wrapText="1"/>
    </xf>
    <xf numFmtId="0" fontId="8" fillId="0" borderId="28" xfId="0" applyFont="1" applyFill="1" applyBorder="1" applyAlignment="1">
      <alignment vertical="top" wrapText="1"/>
    </xf>
    <xf numFmtId="0" fontId="8" fillId="0" borderId="21" xfId="0" applyFont="1" applyFill="1" applyBorder="1" applyAlignment="1">
      <alignment horizontal="center" vertical="top" wrapText="1"/>
    </xf>
    <xf numFmtId="0" fontId="8" fillId="0" borderId="24" xfId="0" applyFont="1" applyFill="1" applyBorder="1" applyAlignment="1">
      <alignment vertical="top" wrapText="1"/>
    </xf>
    <xf numFmtId="0" fontId="8" fillId="0" borderId="29" xfId="0" applyFont="1" applyFill="1" applyBorder="1" applyAlignment="1">
      <alignment horizontal="justify" vertical="top" wrapText="1"/>
    </xf>
    <xf numFmtId="168" fontId="8" fillId="0" borderId="27" xfId="0" applyNumberFormat="1" applyFont="1" applyFill="1" applyBorder="1" applyAlignment="1">
      <alignment horizontal="center" vertical="top" wrapText="1"/>
    </xf>
    <xf numFmtId="0" fontId="8" fillId="0" borderId="28" xfId="0" applyFont="1" applyFill="1" applyBorder="1" applyAlignment="1">
      <alignment horizontal="justify" vertical="top" wrapText="1"/>
    </xf>
    <xf numFmtId="0" fontId="8" fillId="0" borderId="36" xfId="0" applyFont="1" applyFill="1" applyBorder="1" applyAlignment="1">
      <alignment horizontal="justify" vertical="top" wrapText="1"/>
    </xf>
    <xf numFmtId="168" fontId="8" fillId="0" borderId="19" xfId="0" applyNumberFormat="1" applyFont="1" applyFill="1" applyBorder="1" applyAlignment="1">
      <alignment horizontal="center" vertical="top" wrapText="1"/>
    </xf>
    <xf numFmtId="168" fontId="8" fillId="0" borderId="18" xfId="0" applyNumberFormat="1" applyFont="1" applyFill="1" applyBorder="1" applyAlignment="1">
      <alignment horizontal="center" vertical="top" wrapText="1"/>
    </xf>
    <xf numFmtId="168" fontId="8" fillId="0" borderId="29" xfId="0" applyNumberFormat="1" applyFont="1" applyFill="1" applyBorder="1" applyAlignment="1">
      <alignment horizontal="center" vertical="top" wrapText="1"/>
    </xf>
    <xf numFmtId="0" fontId="8" fillId="0" borderId="37" xfId="0" applyFont="1" applyFill="1" applyBorder="1" applyAlignment="1">
      <alignment horizontal="justify" vertical="top" wrapText="1"/>
    </xf>
    <xf numFmtId="0" fontId="8" fillId="0" borderId="11" xfId="0" applyFont="1" applyFill="1" applyBorder="1" applyAlignment="1">
      <alignment horizontal="center" vertical="top" wrapText="1"/>
    </xf>
    <xf numFmtId="0" fontId="8" fillId="0" borderId="38" xfId="0" applyFont="1" applyFill="1" applyBorder="1" applyAlignment="1">
      <alignment vertical="top" wrapText="1"/>
    </xf>
    <xf numFmtId="0" fontId="8" fillId="0" borderId="39" xfId="0" applyFont="1" applyFill="1" applyBorder="1" applyAlignment="1">
      <alignment vertical="top" wrapText="1"/>
    </xf>
    <xf numFmtId="0" fontId="8" fillId="0" borderId="40" xfId="0" applyFont="1" applyFill="1" applyBorder="1" applyAlignment="1">
      <alignment vertical="top" wrapText="1"/>
    </xf>
    <xf numFmtId="168" fontId="8" fillId="0" borderId="20" xfId="0" applyNumberFormat="1" applyFont="1" applyFill="1" applyBorder="1" applyAlignment="1">
      <alignment horizontal="center" vertical="top" wrapText="1"/>
    </xf>
    <xf numFmtId="168" fontId="8" fillId="0" borderId="0" xfId="0" applyNumberFormat="1" applyFont="1" applyFill="1" applyBorder="1" applyAlignment="1">
      <alignment horizontal="center" vertical="top" wrapText="1"/>
    </xf>
    <xf numFmtId="168" fontId="8" fillId="0" borderId="28" xfId="0" applyNumberFormat="1" applyFont="1" applyFill="1" applyBorder="1" applyAlignment="1">
      <alignment horizontal="center" vertical="top" wrapText="1"/>
    </xf>
    <xf numFmtId="168" fontId="8" fillId="0" borderId="35" xfId="0" applyNumberFormat="1" applyFont="1" applyFill="1" applyBorder="1" applyAlignment="1">
      <alignment horizontal="center" vertical="top" wrapText="1"/>
    </xf>
    <xf numFmtId="0" fontId="8" fillId="0" borderId="41" xfId="0" applyFont="1" applyFill="1" applyBorder="1" applyAlignment="1">
      <alignment vertical="top" wrapText="1"/>
    </xf>
    <xf numFmtId="0" fontId="8" fillId="0" borderId="0" xfId="0" applyFont="1" applyFill="1" applyBorder="1" applyAlignment="1">
      <alignment horizontal="justify" vertical="top" wrapText="1"/>
    </xf>
    <xf numFmtId="168" fontId="8" fillId="0" borderId="42" xfId="0" applyNumberFormat="1" applyFont="1" applyFill="1" applyBorder="1" applyAlignment="1">
      <alignment horizontal="center" vertical="top" wrapText="1"/>
    </xf>
    <xf numFmtId="168" fontId="8" fillId="0" borderId="43" xfId="0" applyNumberFormat="1" applyFont="1" applyFill="1" applyBorder="1" applyAlignment="1">
      <alignment horizontal="center" vertical="top" wrapText="1"/>
    </xf>
    <xf numFmtId="168" fontId="8" fillId="0" borderId="44" xfId="0" applyNumberFormat="1" applyFont="1" applyFill="1" applyBorder="1" applyAlignment="1">
      <alignment horizontal="center" vertical="top" wrapText="1"/>
    </xf>
    <xf numFmtId="168" fontId="8" fillId="0" borderId="45" xfId="0" applyNumberFormat="1" applyFont="1" applyFill="1" applyBorder="1" applyAlignment="1">
      <alignment horizontal="center" vertical="top" wrapText="1"/>
    </xf>
    <xf numFmtId="0" fontId="8" fillId="0" borderId="46" xfId="0" applyFont="1" applyFill="1" applyBorder="1" applyAlignment="1">
      <alignment horizontal="justify" vertical="top" wrapText="1"/>
    </xf>
    <xf numFmtId="0" fontId="8" fillId="0" borderId="35" xfId="0" applyFont="1" applyFill="1" applyBorder="1" applyAlignment="1">
      <alignment horizontal="justify" vertical="top" wrapText="1"/>
    </xf>
    <xf numFmtId="0" fontId="8" fillId="0" borderId="14" xfId="0" applyFont="1" applyFill="1" applyBorder="1" applyAlignment="1">
      <alignment horizontal="justify" vertical="top" wrapText="1"/>
    </xf>
    <xf numFmtId="0" fontId="8" fillId="0" borderId="21" xfId="0" applyFont="1" applyFill="1" applyBorder="1" applyAlignment="1">
      <alignment horizontal="justify" vertical="top" wrapText="1"/>
    </xf>
    <xf numFmtId="168" fontId="8" fillId="0" borderId="24" xfId="0" applyNumberFormat="1" applyFont="1" applyFill="1" applyBorder="1" applyAlignment="1">
      <alignment horizontal="center" vertical="top" wrapText="1"/>
    </xf>
    <xf numFmtId="0" fontId="8" fillId="0" borderId="47" xfId="0" applyFont="1" applyFill="1" applyBorder="1" applyAlignment="1">
      <alignment horizontal="justify" vertical="top" wrapText="1"/>
    </xf>
    <xf numFmtId="168" fontId="8" fillId="0" borderId="37" xfId="0" applyNumberFormat="1" applyFont="1" applyFill="1" applyBorder="1" applyAlignment="1">
      <alignment horizontal="center" vertical="top" wrapText="1"/>
    </xf>
    <xf numFmtId="168" fontId="8" fillId="0" borderId="22" xfId="0" applyNumberFormat="1" applyFont="1" applyFill="1" applyBorder="1" applyAlignment="1">
      <alignment horizontal="center" vertical="top" wrapText="1"/>
    </xf>
    <xf numFmtId="0" fontId="8" fillId="0" borderId="15" xfId="0" applyFont="1" applyFill="1" applyBorder="1" applyAlignment="1">
      <alignment horizontal="justify" vertical="top" wrapText="1"/>
    </xf>
    <xf numFmtId="168" fontId="8" fillId="0" borderId="16" xfId="0" applyNumberFormat="1" applyFont="1" applyFill="1" applyBorder="1" applyAlignment="1">
      <alignment horizontal="center" vertical="top" wrapText="1"/>
    </xf>
    <xf numFmtId="168" fontId="8" fillId="0" borderId="15" xfId="0" applyNumberFormat="1" applyFont="1" applyFill="1" applyBorder="1" applyAlignment="1">
      <alignment horizontal="center" vertical="top" wrapText="1"/>
    </xf>
    <xf numFmtId="168" fontId="8" fillId="0" borderId="31" xfId="0" applyNumberFormat="1" applyFont="1" applyFill="1" applyBorder="1" applyAlignment="1">
      <alignment horizontal="center" vertical="top" wrapText="1"/>
    </xf>
    <xf numFmtId="0" fontId="8" fillId="0" borderId="32" xfId="0" applyFont="1" applyFill="1" applyBorder="1" applyAlignment="1">
      <alignment horizontal="center" vertical="top" wrapText="1"/>
    </xf>
    <xf numFmtId="0" fontId="8" fillId="0" borderId="25" xfId="0" applyFont="1" applyFill="1" applyBorder="1" applyAlignment="1">
      <alignment horizontal="center" vertical="top" wrapText="1"/>
    </xf>
    <xf numFmtId="0" fontId="8" fillId="0" borderId="26" xfId="0" applyFont="1" applyFill="1" applyBorder="1" applyAlignment="1">
      <alignment horizontal="center" vertical="top" wrapText="1"/>
    </xf>
    <xf numFmtId="0" fontId="8" fillId="0" borderId="33" xfId="0" applyFont="1" applyFill="1" applyBorder="1" applyAlignment="1">
      <alignment horizontal="center" vertical="top" wrapText="1"/>
    </xf>
    <xf numFmtId="0" fontId="8" fillId="0" borderId="24" xfId="0" applyFont="1" applyFill="1" applyBorder="1" applyAlignment="1">
      <alignment horizontal="center" vertical="top" wrapText="1"/>
    </xf>
    <xf numFmtId="0" fontId="8" fillId="0" borderId="22" xfId="0" applyFont="1" applyFill="1" applyBorder="1" applyAlignment="1">
      <alignment horizontal="center" vertical="top" wrapText="1"/>
    </xf>
    <xf numFmtId="0" fontId="8" fillId="0" borderId="18" xfId="0" applyFont="1" applyFill="1" applyBorder="1" applyAlignment="1">
      <alignment horizontal="justify" vertical="top" wrapText="1"/>
    </xf>
    <xf numFmtId="0" fontId="8" fillId="0" borderId="24" xfId="0" applyFont="1" applyFill="1" applyBorder="1" applyAlignment="1">
      <alignment horizontal="justify" vertical="top" wrapText="1"/>
    </xf>
    <xf numFmtId="0" fontId="8" fillId="0" borderId="22" xfId="0" applyFont="1" applyFill="1" applyBorder="1" applyAlignment="1">
      <alignment horizontal="justify" vertical="top" wrapText="1"/>
    </xf>
    <xf numFmtId="0" fontId="8" fillId="0" borderId="20" xfId="0" applyFont="1" applyBorder="1" applyAlignment="1">
      <alignment/>
    </xf>
    <xf numFmtId="0" fontId="8" fillId="0" borderId="28" xfId="0" applyFont="1" applyBorder="1" applyAlignment="1">
      <alignment horizontal="center" vertical="top" wrapText="1"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8" fillId="0" borderId="22" xfId="0" applyFont="1" applyFill="1" applyBorder="1" applyAlignment="1">
      <alignment vertical="top" wrapText="1"/>
    </xf>
    <xf numFmtId="0" fontId="8" fillId="0" borderId="39" xfId="0" applyFont="1" applyFill="1" applyBorder="1" applyAlignment="1">
      <alignment horizontal="justify" vertical="top" wrapText="1"/>
    </xf>
    <xf numFmtId="0" fontId="0" fillId="0" borderId="0" xfId="0" applyFont="1" applyAlignment="1">
      <alignment/>
    </xf>
    <xf numFmtId="0" fontId="8" fillId="0" borderId="50" xfId="0" applyFont="1" applyFill="1" applyBorder="1" applyAlignment="1">
      <alignment vertical="top" wrapText="1"/>
    </xf>
    <xf numFmtId="0" fontId="8" fillId="0" borderId="51" xfId="0" applyFont="1" applyFill="1" applyBorder="1" applyAlignment="1">
      <alignment vertical="top" wrapText="1"/>
    </xf>
    <xf numFmtId="0" fontId="8" fillId="0" borderId="40" xfId="0" applyFont="1" applyFill="1" applyBorder="1" applyAlignment="1">
      <alignment horizontal="justify" vertical="top" wrapText="1"/>
    </xf>
    <xf numFmtId="0" fontId="8" fillId="0" borderId="30" xfId="0" applyFont="1" applyFill="1" applyBorder="1" applyAlignment="1">
      <alignment horizontal="justify" vertical="top" wrapText="1"/>
    </xf>
    <xf numFmtId="0" fontId="0" fillId="0" borderId="49" xfId="0" applyFill="1" applyBorder="1" applyAlignment="1">
      <alignment/>
    </xf>
    <xf numFmtId="0" fontId="8" fillId="0" borderId="11" xfId="0" applyFont="1" applyFill="1" applyBorder="1" applyAlignment="1">
      <alignment horizontal="justify" vertical="top" wrapText="1"/>
    </xf>
    <xf numFmtId="0" fontId="0" fillId="0" borderId="0" xfId="0" applyFill="1" applyAlignment="1">
      <alignment/>
    </xf>
    <xf numFmtId="0" fontId="0" fillId="0" borderId="17" xfId="0" applyFill="1" applyBorder="1" applyAlignment="1">
      <alignment/>
    </xf>
    <xf numFmtId="0" fontId="0" fillId="0" borderId="48" xfId="0" applyFill="1" applyBorder="1" applyAlignment="1">
      <alignment/>
    </xf>
    <xf numFmtId="168" fontId="8" fillId="0" borderId="21" xfId="0" applyNumberFormat="1" applyFont="1" applyFill="1" applyBorder="1" applyAlignment="1">
      <alignment horizontal="center" vertical="top" wrapText="1"/>
    </xf>
    <xf numFmtId="0" fontId="8" fillId="0" borderId="37" xfId="0" applyFont="1" applyFill="1" applyBorder="1" applyAlignment="1">
      <alignment horizontal="center" vertical="top" wrapText="1"/>
    </xf>
    <xf numFmtId="0" fontId="8" fillId="0" borderId="36" xfId="0" applyFont="1" applyFill="1" applyBorder="1" applyAlignment="1">
      <alignment horizontal="center" vertical="top" wrapText="1"/>
    </xf>
    <xf numFmtId="0" fontId="8" fillId="0" borderId="43" xfId="0" applyFont="1" applyFill="1" applyBorder="1" applyAlignment="1">
      <alignment horizontal="center" vertical="top" wrapText="1"/>
    </xf>
    <xf numFmtId="0" fontId="8" fillId="0" borderId="44" xfId="0" applyFont="1" applyFill="1" applyBorder="1" applyAlignment="1">
      <alignment horizontal="center" vertical="top" wrapText="1"/>
    </xf>
    <xf numFmtId="0" fontId="8" fillId="0" borderId="45" xfId="0" applyFont="1" applyFill="1" applyBorder="1" applyAlignment="1">
      <alignment horizontal="center" vertical="top" wrapText="1"/>
    </xf>
    <xf numFmtId="0" fontId="8" fillId="0" borderId="12" xfId="0" applyFont="1" applyFill="1" applyBorder="1" applyAlignment="1">
      <alignment horizontal="justify" vertical="top" wrapText="1"/>
    </xf>
    <xf numFmtId="0" fontId="8" fillId="0" borderId="21" xfId="0" applyFont="1" applyFill="1" applyBorder="1" applyAlignment="1">
      <alignment vertical="top" wrapText="1"/>
    </xf>
    <xf numFmtId="0" fontId="8" fillId="0" borderId="11" xfId="0" applyFont="1" applyFill="1" applyBorder="1" applyAlignment="1">
      <alignment vertical="top" wrapText="1"/>
    </xf>
    <xf numFmtId="0" fontId="8" fillId="0" borderId="30" xfId="0" applyFont="1" applyFill="1" applyBorder="1" applyAlignment="1">
      <alignment vertical="top" wrapText="1"/>
    </xf>
    <xf numFmtId="0" fontId="8" fillId="0" borderId="43" xfId="0" applyFont="1" applyFill="1" applyBorder="1" applyAlignment="1">
      <alignment horizontal="justify" vertical="top" wrapText="1"/>
    </xf>
    <xf numFmtId="0" fontId="8" fillId="0" borderId="13" xfId="0" applyFont="1" applyFill="1" applyBorder="1" applyAlignment="1">
      <alignment horizontal="justify" vertical="top" wrapText="1"/>
    </xf>
    <xf numFmtId="0" fontId="8" fillId="0" borderId="20" xfId="0" applyFont="1" applyFill="1" applyBorder="1" applyAlignment="1">
      <alignment horizontal="justify" vertical="top" wrapText="1"/>
    </xf>
    <xf numFmtId="0" fontId="8" fillId="0" borderId="16" xfId="0" applyFont="1" applyFill="1" applyBorder="1" applyAlignment="1">
      <alignment horizontal="justify" vertical="top" wrapText="1"/>
    </xf>
    <xf numFmtId="0" fontId="8" fillId="0" borderId="27" xfId="0" applyFont="1" applyFill="1" applyBorder="1" applyAlignment="1">
      <alignment horizontal="center" vertical="top" wrapText="1"/>
    </xf>
    <xf numFmtId="0" fontId="8" fillId="0" borderId="19" xfId="0" applyFont="1" applyFill="1" applyBorder="1" applyAlignment="1">
      <alignment horizontal="center" vertical="top" wrapText="1"/>
    </xf>
    <xf numFmtId="0" fontId="8" fillId="0" borderId="18" xfId="0" applyFont="1" applyFill="1" applyBorder="1" applyAlignment="1">
      <alignment horizontal="center" vertical="top" wrapText="1"/>
    </xf>
    <xf numFmtId="0" fontId="8" fillId="0" borderId="52" xfId="0" applyFont="1" applyFill="1" applyBorder="1" applyAlignment="1">
      <alignment vertical="top" wrapText="1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/>
    </xf>
    <xf numFmtId="0" fontId="10" fillId="0" borderId="0" xfId="0" applyFont="1" applyAlignment="1">
      <alignment/>
    </xf>
    <xf numFmtId="168" fontId="11" fillId="0" borderId="0" xfId="0" applyNumberFormat="1" applyFont="1" applyAlignment="1">
      <alignment/>
    </xf>
    <xf numFmtId="0" fontId="8" fillId="0" borderId="0" xfId="0" applyFont="1" applyFill="1" applyBorder="1" applyAlignment="1">
      <alignment vertical="top" wrapText="1"/>
    </xf>
    <xf numFmtId="0" fontId="0" fillId="0" borderId="53" xfId="0" applyFill="1" applyBorder="1" applyAlignment="1">
      <alignment/>
    </xf>
    <xf numFmtId="0" fontId="0" fillId="0" borderId="54" xfId="0" applyFill="1" applyBorder="1" applyAlignment="1">
      <alignment/>
    </xf>
    <xf numFmtId="0" fontId="0" fillId="0" borderId="43" xfId="0" applyFill="1" applyBorder="1" applyAlignment="1">
      <alignment/>
    </xf>
    <xf numFmtId="0" fontId="8" fillId="0" borderId="0" xfId="0" applyFont="1" applyFill="1" applyBorder="1" applyAlignment="1">
      <alignment horizontal="center" vertical="top" wrapText="1"/>
    </xf>
    <xf numFmtId="0" fontId="8" fillId="0" borderId="20" xfId="0" applyFont="1" applyFill="1" applyBorder="1" applyAlignment="1">
      <alignment horizontal="center" vertical="top" wrapText="1"/>
    </xf>
    <xf numFmtId="0" fontId="8" fillId="0" borderId="36" xfId="0" applyFont="1" applyBorder="1" applyAlignment="1">
      <alignment horizontal="center" vertical="top" wrapText="1"/>
    </xf>
    <xf numFmtId="168" fontId="0" fillId="0" borderId="49" xfId="0" applyNumberFormat="1" applyFill="1" applyBorder="1" applyAlignment="1">
      <alignment/>
    </xf>
    <xf numFmtId="0" fontId="8" fillId="0" borderId="12" xfId="0" applyFont="1" applyFill="1" applyBorder="1" applyAlignment="1">
      <alignment vertical="top" wrapText="1"/>
    </xf>
    <xf numFmtId="0" fontId="8" fillId="0" borderId="42" xfId="0" applyFont="1" applyFill="1" applyBorder="1" applyAlignment="1">
      <alignment horizontal="justify" vertical="top" wrapText="1"/>
    </xf>
    <xf numFmtId="0" fontId="8" fillId="0" borderId="45" xfId="0" applyFont="1" applyBorder="1" applyAlignment="1">
      <alignment horizontal="center" vertical="top" wrapText="1"/>
    </xf>
    <xf numFmtId="0" fontId="8" fillId="0" borderId="55" xfId="0" applyFont="1" applyFill="1" applyBorder="1" applyAlignment="1">
      <alignment horizontal="justify" vertical="top" wrapText="1"/>
    </xf>
    <xf numFmtId="0" fontId="8" fillId="0" borderId="56" xfId="0" applyFont="1" applyFill="1" applyBorder="1" applyAlignment="1">
      <alignment horizontal="center" vertical="top" wrapText="1"/>
    </xf>
    <xf numFmtId="0" fontId="0" fillId="0" borderId="57" xfId="0" applyFill="1" applyBorder="1" applyAlignment="1">
      <alignment/>
    </xf>
    <xf numFmtId="0" fontId="0" fillId="0" borderId="12" xfId="0" applyFill="1" applyBorder="1" applyAlignment="1">
      <alignment/>
    </xf>
    <xf numFmtId="168" fontId="8" fillId="0" borderId="56" xfId="0" applyNumberFormat="1" applyFont="1" applyFill="1" applyBorder="1" applyAlignment="1">
      <alignment horizontal="center" vertical="top" wrapText="1"/>
    </xf>
    <xf numFmtId="0" fontId="0" fillId="0" borderId="0" xfId="0" applyFill="1" applyBorder="1" applyAlignment="1">
      <alignment/>
    </xf>
    <xf numFmtId="0" fontId="8" fillId="0" borderId="58" xfId="0" applyFont="1" applyFill="1" applyBorder="1" applyAlignment="1">
      <alignment horizontal="justify" vertical="top" wrapText="1"/>
    </xf>
    <xf numFmtId="0" fontId="0" fillId="0" borderId="59" xfId="0" applyFill="1" applyBorder="1" applyAlignment="1">
      <alignment/>
    </xf>
    <xf numFmtId="0" fontId="0" fillId="0" borderId="15" xfId="0" applyFill="1" applyBorder="1" applyAlignment="1">
      <alignment/>
    </xf>
    <xf numFmtId="0" fontId="8" fillId="0" borderId="44" xfId="0" applyFont="1" applyBorder="1" applyAlignment="1">
      <alignment horizontal="center" vertical="top" wrapText="1"/>
    </xf>
    <xf numFmtId="0" fontId="8" fillId="0" borderId="60" xfId="0" applyFont="1" applyFill="1" applyBorder="1" applyAlignment="1">
      <alignment horizontal="justify" vertical="top" wrapText="1"/>
    </xf>
    <xf numFmtId="0" fontId="8" fillId="0" borderId="34" xfId="0" applyFont="1" applyFill="1" applyBorder="1" applyAlignment="1">
      <alignment horizontal="justify" vertical="top" wrapText="1"/>
    </xf>
    <xf numFmtId="0" fontId="12" fillId="0" borderId="0" xfId="0" applyFont="1" applyAlignment="1">
      <alignment/>
    </xf>
    <xf numFmtId="0" fontId="12" fillId="0" borderId="0" xfId="0" applyFont="1" applyAlignment="1">
      <alignment horizontal="right"/>
    </xf>
    <xf numFmtId="168" fontId="8" fillId="0" borderId="36" xfId="0" applyNumberFormat="1" applyFont="1" applyFill="1" applyBorder="1" applyAlignment="1">
      <alignment horizontal="center" vertical="top" wrapText="1"/>
    </xf>
    <xf numFmtId="168" fontId="0" fillId="0" borderId="0" xfId="0" applyNumberFormat="1" applyFill="1" applyBorder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Alignment="1">
      <alignment/>
    </xf>
    <xf numFmtId="0" fontId="8" fillId="0" borderId="40" xfId="0" applyFont="1" applyFill="1" applyBorder="1" applyAlignment="1">
      <alignment vertical="top" wrapText="1"/>
    </xf>
    <xf numFmtId="0" fontId="8" fillId="0" borderId="41" xfId="0" applyFont="1" applyFill="1" applyBorder="1" applyAlignment="1">
      <alignment vertical="top" wrapText="1"/>
    </xf>
    <xf numFmtId="0" fontId="8" fillId="0" borderId="36" xfId="0" applyFont="1" applyFill="1" applyBorder="1" applyAlignment="1">
      <alignment horizontal="left" vertical="top" wrapText="1"/>
    </xf>
    <xf numFmtId="0" fontId="0" fillId="0" borderId="43" xfId="0" applyFill="1" applyBorder="1" applyAlignment="1">
      <alignment horizontal="left" vertical="top" wrapText="1"/>
    </xf>
    <xf numFmtId="0" fontId="0" fillId="0" borderId="43" xfId="0" applyFill="1" applyBorder="1" applyAlignment="1">
      <alignment/>
    </xf>
    <xf numFmtId="0" fontId="0" fillId="0" borderId="42" xfId="0" applyFill="1" applyBorder="1" applyAlignment="1">
      <alignment/>
    </xf>
    <xf numFmtId="0" fontId="8" fillId="0" borderId="50" xfId="0" applyFont="1" applyFill="1" applyBorder="1" applyAlignment="1">
      <alignment vertical="top" wrapText="1"/>
    </xf>
    <xf numFmtId="0" fontId="8" fillId="0" borderId="51" xfId="0" applyFont="1" applyFill="1" applyBorder="1" applyAlignment="1">
      <alignment vertical="top" wrapText="1"/>
    </xf>
    <xf numFmtId="0" fontId="8" fillId="0" borderId="61" xfId="0" applyFont="1" applyFill="1" applyBorder="1" applyAlignment="1">
      <alignment vertical="top" wrapText="1"/>
    </xf>
    <xf numFmtId="0" fontId="8" fillId="0" borderId="39" xfId="0" applyFont="1" applyFill="1" applyBorder="1" applyAlignment="1">
      <alignment horizontal="justify" vertical="top" wrapText="1"/>
    </xf>
    <xf numFmtId="0" fontId="8" fillId="0" borderId="40" xfId="0" applyFont="1" applyFill="1" applyBorder="1" applyAlignment="1">
      <alignment horizontal="justify" vertical="top" wrapText="1"/>
    </xf>
    <xf numFmtId="0" fontId="8" fillId="0" borderId="41" xfId="0" applyFont="1" applyFill="1" applyBorder="1" applyAlignment="1">
      <alignment horizontal="justify" vertical="top" wrapText="1"/>
    </xf>
    <xf numFmtId="0" fontId="8" fillId="0" borderId="23" xfId="0" applyFont="1" applyFill="1" applyBorder="1" applyAlignment="1">
      <alignment horizontal="justify" vertical="top" wrapText="1"/>
    </xf>
    <xf numFmtId="0" fontId="8" fillId="0" borderId="11" xfId="0" applyFont="1" applyFill="1" applyBorder="1" applyAlignment="1">
      <alignment horizontal="left" vertical="top" wrapText="1"/>
    </xf>
    <xf numFmtId="0" fontId="0" fillId="0" borderId="12" xfId="0" applyFill="1" applyBorder="1" applyAlignment="1">
      <alignment horizontal="left" vertical="top" wrapText="1"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8" fillId="0" borderId="62" xfId="0" applyFont="1" applyFill="1" applyBorder="1" applyAlignment="1">
      <alignment horizontal="center" vertical="top" wrapText="1"/>
    </xf>
    <xf numFmtId="0" fontId="8" fillId="0" borderId="63" xfId="0" applyFont="1" applyFill="1" applyBorder="1" applyAlignment="1">
      <alignment horizontal="center" vertical="top" wrapText="1"/>
    </xf>
    <xf numFmtId="0" fontId="8" fillId="0" borderId="64" xfId="0" applyFont="1" applyFill="1" applyBorder="1" applyAlignment="1">
      <alignment horizontal="center" vertical="top" wrapText="1"/>
    </xf>
    <xf numFmtId="0" fontId="8" fillId="0" borderId="39" xfId="0" applyFont="1" applyFill="1" applyBorder="1" applyAlignment="1">
      <alignment vertical="top" wrapText="1"/>
    </xf>
    <xf numFmtId="0" fontId="8" fillId="0" borderId="36" xfId="0" applyFont="1" applyBorder="1" applyAlignment="1">
      <alignment/>
    </xf>
    <xf numFmtId="0" fontId="0" fillId="0" borderId="43" xfId="0" applyBorder="1" applyAlignment="1">
      <alignment/>
    </xf>
    <xf numFmtId="0" fontId="0" fillId="0" borderId="42" xfId="0" applyBorder="1" applyAlignment="1">
      <alignment/>
    </xf>
    <xf numFmtId="0" fontId="8" fillId="0" borderId="36" xfId="0" applyFont="1" applyBorder="1" applyAlignment="1">
      <alignment horizontal="justify" vertical="top" wrapText="1"/>
    </xf>
    <xf numFmtId="0" fontId="0" fillId="0" borderId="43" xfId="0" applyBorder="1" applyAlignment="1">
      <alignment vertical="top" wrapText="1"/>
    </xf>
    <xf numFmtId="0" fontId="8" fillId="0" borderId="36" xfId="0" applyFont="1" applyBorder="1" applyAlignment="1">
      <alignment horizontal="left" vertical="top" wrapText="1"/>
    </xf>
    <xf numFmtId="0" fontId="0" fillId="0" borderId="43" xfId="0" applyBorder="1" applyAlignment="1">
      <alignment horizontal="left" vertical="top" wrapText="1"/>
    </xf>
    <xf numFmtId="0" fontId="7" fillId="0" borderId="20" xfId="0" applyFont="1" applyBorder="1" applyAlignment="1">
      <alignment horizontal="center" vertical="top" wrapText="1"/>
    </xf>
    <xf numFmtId="0" fontId="7" fillId="0" borderId="16" xfId="0" applyFont="1" applyBorder="1" applyAlignment="1">
      <alignment horizontal="center" vertical="top" wrapText="1"/>
    </xf>
    <xf numFmtId="0" fontId="8" fillId="0" borderId="40" xfId="0" applyFont="1" applyBorder="1" applyAlignment="1">
      <alignment horizontal="justify" vertical="top" wrapText="1"/>
    </xf>
    <xf numFmtId="0" fontId="8" fillId="0" borderId="24" xfId="0" applyFont="1" applyBorder="1" applyAlignment="1">
      <alignment horizontal="center" vertical="top" wrapText="1"/>
    </xf>
    <xf numFmtId="0" fontId="8" fillId="0" borderId="22" xfId="0" applyFont="1" applyBorder="1" applyAlignment="1">
      <alignment horizontal="center" vertical="top" wrapText="1"/>
    </xf>
    <xf numFmtId="0" fontId="8" fillId="0" borderId="30" xfId="0" applyFont="1" applyBorder="1" applyAlignment="1">
      <alignment horizontal="center" vertical="top" wrapText="1"/>
    </xf>
    <xf numFmtId="0" fontId="8" fillId="0" borderId="65" xfId="0" applyFont="1" applyFill="1" applyBorder="1" applyAlignment="1">
      <alignment horizontal="center" vertical="top" wrapText="1"/>
    </xf>
    <xf numFmtId="0" fontId="8" fillId="0" borderId="46" xfId="0" applyFont="1" applyFill="1" applyBorder="1" applyAlignment="1">
      <alignment horizontal="center" vertical="top" wrapText="1"/>
    </xf>
    <xf numFmtId="0" fontId="8" fillId="0" borderId="35" xfId="0" applyFont="1" applyFill="1" applyBorder="1" applyAlignment="1">
      <alignment vertical="top" wrapText="1"/>
    </xf>
    <xf numFmtId="0" fontId="8" fillId="0" borderId="31" xfId="0" applyFont="1" applyFill="1" applyBorder="1" applyAlignment="1">
      <alignment vertical="top" wrapText="1"/>
    </xf>
    <xf numFmtId="0" fontId="8" fillId="0" borderId="28" xfId="0" applyFont="1" applyFill="1" applyBorder="1" applyAlignment="1">
      <alignment horizontal="justify" vertical="top" wrapText="1"/>
    </xf>
    <xf numFmtId="0" fontId="8" fillId="0" borderId="29" xfId="0" applyFont="1" applyFill="1" applyBorder="1" applyAlignment="1">
      <alignment horizontal="justify" vertical="top" wrapText="1"/>
    </xf>
    <xf numFmtId="0" fontId="8" fillId="0" borderId="38" xfId="0" applyFont="1" applyFill="1" applyBorder="1" applyAlignment="1">
      <alignment vertical="top" wrapText="1"/>
    </xf>
    <xf numFmtId="0" fontId="8" fillId="0" borderId="28" xfId="0" applyFont="1" applyFill="1" applyBorder="1" applyAlignment="1">
      <alignment vertical="top" wrapText="1"/>
    </xf>
    <xf numFmtId="0" fontId="8" fillId="0" borderId="23" xfId="0" applyFont="1" applyFill="1" applyBorder="1" applyAlignment="1">
      <alignment vertical="top" wrapText="1"/>
    </xf>
    <xf numFmtId="0" fontId="8" fillId="0" borderId="38" xfId="0" applyFont="1" applyFill="1" applyBorder="1" applyAlignment="1">
      <alignment horizontal="justify" vertical="top" wrapText="1"/>
    </xf>
    <xf numFmtId="0" fontId="8" fillId="0" borderId="30" xfId="0" applyFont="1" applyFill="1" applyBorder="1" applyAlignment="1">
      <alignment horizontal="justify" vertical="top" wrapText="1"/>
    </xf>
    <xf numFmtId="0" fontId="0" fillId="0" borderId="30" xfId="0" applyFill="1" applyBorder="1" applyAlignment="1">
      <alignment horizontal="justify" vertical="top" wrapText="1"/>
    </xf>
    <xf numFmtId="0" fontId="8" fillId="0" borderId="21" xfId="0" applyFont="1" applyFill="1" applyBorder="1" applyAlignment="1">
      <alignment horizontal="center" vertical="top" wrapText="1"/>
    </xf>
    <xf numFmtId="0" fontId="8" fillId="0" borderId="24" xfId="0" applyFont="1" applyFill="1" applyBorder="1" applyAlignment="1">
      <alignment vertical="top" wrapText="1"/>
    </xf>
    <xf numFmtId="0" fontId="8" fillId="0" borderId="22" xfId="0" applyFont="1" applyFill="1" applyBorder="1" applyAlignment="1">
      <alignment vertical="top" wrapText="1"/>
    </xf>
    <xf numFmtId="0" fontId="8" fillId="0" borderId="24" xfId="0" applyFont="1" applyFill="1" applyBorder="1" applyAlignment="1">
      <alignment horizontal="center" vertical="top" wrapText="1"/>
    </xf>
    <xf numFmtId="0" fontId="8" fillId="0" borderId="35" xfId="0" applyFont="1" applyFill="1" applyBorder="1" applyAlignment="1">
      <alignment horizontal="center" vertical="top" wrapText="1"/>
    </xf>
    <xf numFmtId="0" fontId="8" fillId="0" borderId="38" xfId="0" applyFont="1" applyFill="1" applyBorder="1" applyAlignment="1">
      <alignment horizontal="center" vertical="top" wrapText="1"/>
    </xf>
    <xf numFmtId="0" fontId="0" fillId="0" borderId="24" xfId="0" applyFill="1" applyBorder="1" applyAlignment="1">
      <alignment vertical="top" wrapText="1"/>
    </xf>
    <xf numFmtId="0" fontId="0" fillId="0" borderId="22" xfId="0" applyFill="1" applyBorder="1" applyAlignment="1">
      <alignment vertical="top" wrapText="1"/>
    </xf>
    <xf numFmtId="0" fontId="8" fillId="0" borderId="40" xfId="0" applyFont="1" applyFill="1" applyBorder="1" applyAlignment="1">
      <alignment horizontal="center" vertical="top" wrapText="1"/>
    </xf>
    <xf numFmtId="0" fontId="8" fillId="0" borderId="39" xfId="0" applyFont="1" applyFill="1" applyBorder="1" applyAlignment="1">
      <alignment horizontal="center" vertical="top" wrapText="1"/>
    </xf>
    <xf numFmtId="0" fontId="0" fillId="0" borderId="14" xfId="0" applyFill="1" applyBorder="1" applyAlignment="1">
      <alignment horizontal="justify" vertical="top" wrapText="1"/>
    </xf>
    <xf numFmtId="0" fontId="0" fillId="0" borderId="40" xfId="0" applyFill="1" applyBorder="1" applyAlignment="1">
      <alignment vertical="top" wrapText="1"/>
    </xf>
    <xf numFmtId="0" fontId="0" fillId="0" borderId="41" xfId="0" applyFill="1" applyBorder="1" applyAlignment="1">
      <alignment vertical="top" wrapText="1"/>
    </xf>
    <xf numFmtId="0" fontId="8" fillId="0" borderId="28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justify" vertical="top" wrapText="1"/>
    </xf>
    <xf numFmtId="0" fontId="13" fillId="0" borderId="0" xfId="0" applyFont="1" applyAlignment="1">
      <alignment horizontal="left"/>
    </xf>
    <xf numFmtId="0" fontId="13" fillId="0" borderId="0" xfId="0" applyFont="1" applyFill="1" applyAlignment="1">
      <alignment horizontal="right"/>
    </xf>
    <xf numFmtId="0" fontId="8" fillId="0" borderId="0" xfId="0" applyFont="1" applyFill="1" applyBorder="1" applyAlignment="1">
      <alignment horizontal="justify" vertical="top" wrapText="1"/>
    </xf>
    <xf numFmtId="0" fontId="0" fillId="0" borderId="0" xfId="0" applyFill="1" applyBorder="1" applyAlignment="1">
      <alignment horizontal="justify" vertical="top" wrapText="1"/>
    </xf>
    <xf numFmtId="0" fontId="0" fillId="0" borderId="15" xfId="0" applyFill="1" applyBorder="1" applyAlignment="1">
      <alignment horizontal="justify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9"/>
  <sheetViews>
    <sheetView zoomScalePageLayoutView="0" workbookViewId="0" topLeftCell="A4">
      <selection activeCell="D11" sqref="D11:D26"/>
    </sheetView>
  </sheetViews>
  <sheetFormatPr defaultColWidth="9.00390625" defaultRowHeight="12.75"/>
  <cols>
    <col min="1" max="1" width="4.00390625" style="0" customWidth="1"/>
    <col min="2" max="2" width="6.375" style="0" customWidth="1"/>
    <col min="3" max="3" width="20.375" style="0" customWidth="1"/>
    <col min="4" max="4" width="19.125" style="0" customWidth="1"/>
    <col min="5" max="5" width="10.75390625" style="0" customWidth="1"/>
    <col min="9" max="9" width="11.625" style="0" customWidth="1"/>
  </cols>
  <sheetData>
    <row r="1" ht="12.75">
      <c r="D1" t="s">
        <v>0</v>
      </c>
    </row>
    <row r="2" ht="12.75">
      <c r="D2" t="s">
        <v>1</v>
      </c>
    </row>
    <row r="3" spans="1:11" ht="51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1"/>
    </row>
    <row r="4" spans="1:10" ht="58.5" customHeight="1">
      <c r="A4" s="4">
        <v>1</v>
      </c>
      <c r="B4" s="5" t="s">
        <v>12</v>
      </c>
      <c r="C4" s="5" t="s">
        <v>13</v>
      </c>
      <c r="D4" s="6" t="s">
        <v>14</v>
      </c>
      <c r="E4" s="4">
        <f aca="true" t="shared" si="0" ref="E4:E25">F4+G4+H4</f>
        <v>36345.600000000006</v>
      </c>
      <c r="F4" s="4">
        <v>12115.2</v>
      </c>
      <c r="G4" s="4">
        <v>12115.2</v>
      </c>
      <c r="H4" s="4">
        <v>12115.2</v>
      </c>
      <c r="I4" s="9" t="s">
        <v>15</v>
      </c>
      <c r="J4" s="9" t="s">
        <v>16</v>
      </c>
    </row>
    <row r="5" spans="1:10" ht="51.75" customHeight="1">
      <c r="A5" s="4">
        <v>2</v>
      </c>
      <c r="B5" s="5"/>
      <c r="C5" s="5"/>
      <c r="D5" s="6" t="s">
        <v>17</v>
      </c>
      <c r="E5" s="4">
        <f t="shared" si="0"/>
        <v>8995.5</v>
      </c>
      <c r="F5" s="4">
        <v>2998.5</v>
      </c>
      <c r="G5" s="4">
        <v>2998.5</v>
      </c>
      <c r="H5" s="4">
        <v>2998.5</v>
      </c>
      <c r="I5" s="9" t="s">
        <v>15</v>
      </c>
      <c r="J5" s="9" t="s">
        <v>16</v>
      </c>
    </row>
    <row r="6" spans="1:10" ht="55.5" customHeight="1">
      <c r="A6" s="4">
        <v>3</v>
      </c>
      <c r="B6" s="5" t="s">
        <v>18</v>
      </c>
      <c r="C6" s="5" t="s">
        <v>19</v>
      </c>
      <c r="D6" s="6" t="s">
        <v>20</v>
      </c>
      <c r="E6" s="4">
        <f t="shared" si="0"/>
        <v>1328.1</v>
      </c>
      <c r="F6" s="4">
        <v>278.1</v>
      </c>
      <c r="G6" s="4">
        <v>500</v>
      </c>
      <c r="H6" s="4">
        <v>550</v>
      </c>
      <c r="I6" s="9" t="s">
        <v>21</v>
      </c>
      <c r="J6" s="9" t="s">
        <v>16</v>
      </c>
    </row>
    <row r="7" spans="1:10" ht="45">
      <c r="A7" s="4">
        <v>4</v>
      </c>
      <c r="B7" s="5"/>
      <c r="C7" s="5"/>
      <c r="D7" s="6" t="s">
        <v>22</v>
      </c>
      <c r="E7" s="4">
        <f t="shared" si="0"/>
        <v>1254.4</v>
      </c>
      <c r="F7" s="4">
        <v>121</v>
      </c>
      <c r="G7" s="4">
        <v>566.7</v>
      </c>
      <c r="H7" s="4">
        <v>566.7</v>
      </c>
      <c r="I7" s="9" t="s">
        <v>23</v>
      </c>
      <c r="J7" s="9" t="s">
        <v>16</v>
      </c>
    </row>
    <row r="8" spans="1:10" ht="24">
      <c r="A8" s="4"/>
      <c r="B8" s="3" t="s">
        <v>24</v>
      </c>
      <c r="C8" s="3"/>
      <c r="D8" s="7" t="s">
        <v>25</v>
      </c>
      <c r="E8" s="8">
        <f>E4+E5</f>
        <v>45341.100000000006</v>
      </c>
      <c r="F8" s="8">
        <f>F4+F5</f>
        <v>15113.7</v>
      </c>
      <c r="G8" s="8">
        <f>G4+G5</f>
        <v>15113.7</v>
      </c>
      <c r="H8" s="8">
        <f>H4+H5</f>
        <v>15113.7</v>
      </c>
      <c r="I8" s="9"/>
      <c r="J8" s="9"/>
    </row>
    <row r="9" spans="1:10" ht="12.75">
      <c r="A9" s="4"/>
      <c r="B9" s="3"/>
      <c r="C9" s="3"/>
      <c r="D9" s="7" t="s">
        <v>26</v>
      </c>
      <c r="E9" s="8">
        <f t="shared" si="0"/>
        <v>1254.4</v>
      </c>
      <c r="F9" s="8">
        <f>F7</f>
        <v>121</v>
      </c>
      <c r="G9" s="8">
        <f>G7</f>
        <v>566.7</v>
      </c>
      <c r="H9" s="8">
        <f>H7</f>
        <v>566.7</v>
      </c>
      <c r="I9" s="9"/>
      <c r="J9" s="9"/>
    </row>
    <row r="10" spans="1:10" ht="12.75">
      <c r="A10" s="4"/>
      <c r="B10" s="3"/>
      <c r="C10" s="3"/>
      <c r="D10" s="7" t="s">
        <v>27</v>
      </c>
      <c r="E10" s="8">
        <f t="shared" si="0"/>
        <v>1328.1</v>
      </c>
      <c r="F10" s="8">
        <f>F6</f>
        <v>278.1</v>
      </c>
      <c r="G10" s="8">
        <f>G6</f>
        <v>500</v>
      </c>
      <c r="H10" s="8">
        <f>H6</f>
        <v>550</v>
      </c>
      <c r="I10" s="9"/>
      <c r="J10" s="9"/>
    </row>
    <row r="11" spans="1:10" ht="49.5" customHeight="1">
      <c r="A11" s="4">
        <v>5</v>
      </c>
      <c r="B11" s="5" t="s">
        <v>28</v>
      </c>
      <c r="C11" s="5" t="s">
        <v>29</v>
      </c>
      <c r="D11" s="6" t="s">
        <v>30</v>
      </c>
      <c r="E11" s="4">
        <f t="shared" si="0"/>
        <v>1000</v>
      </c>
      <c r="F11" s="4">
        <v>1000</v>
      </c>
      <c r="G11" s="4"/>
      <c r="H11" s="4"/>
      <c r="I11" s="9" t="s">
        <v>23</v>
      </c>
      <c r="J11" s="9" t="s">
        <v>31</v>
      </c>
    </row>
    <row r="12" spans="1:10" ht="60">
      <c r="A12" s="4">
        <v>6</v>
      </c>
      <c r="B12" s="5"/>
      <c r="C12" s="5"/>
      <c r="D12" s="6" t="s">
        <v>32</v>
      </c>
      <c r="E12" s="4">
        <f t="shared" si="0"/>
        <v>629.5</v>
      </c>
      <c r="F12" s="4"/>
      <c r="G12" s="4">
        <v>629.5</v>
      </c>
      <c r="H12" s="4"/>
      <c r="I12" s="9" t="s">
        <v>23</v>
      </c>
      <c r="J12" s="9" t="s">
        <v>31</v>
      </c>
    </row>
    <row r="13" spans="1:10" ht="60">
      <c r="A13" s="4">
        <v>7</v>
      </c>
      <c r="B13" s="5"/>
      <c r="C13" s="5"/>
      <c r="D13" s="6" t="s">
        <v>33</v>
      </c>
      <c r="E13" s="4">
        <f t="shared" si="0"/>
        <v>900</v>
      </c>
      <c r="F13" s="4"/>
      <c r="G13" s="4">
        <v>900</v>
      </c>
      <c r="H13" s="4"/>
      <c r="I13" s="9" t="s">
        <v>23</v>
      </c>
      <c r="J13" s="9" t="s">
        <v>34</v>
      </c>
    </row>
    <row r="14" spans="1:10" ht="48">
      <c r="A14" s="4">
        <v>8</v>
      </c>
      <c r="B14" s="5"/>
      <c r="C14" s="5"/>
      <c r="D14" s="6" t="s">
        <v>35</v>
      </c>
      <c r="E14" s="4">
        <f t="shared" si="0"/>
        <v>2059.7</v>
      </c>
      <c r="F14" s="4"/>
      <c r="G14" s="4">
        <v>2059.7</v>
      </c>
      <c r="H14" s="4"/>
      <c r="I14" s="9" t="s">
        <v>23</v>
      </c>
      <c r="J14" s="9" t="s">
        <v>36</v>
      </c>
    </row>
    <row r="15" spans="1:10" ht="48">
      <c r="A15" s="4">
        <v>9</v>
      </c>
      <c r="B15" s="5"/>
      <c r="C15" s="5"/>
      <c r="D15" s="6" t="s">
        <v>37</v>
      </c>
      <c r="E15" s="4">
        <f t="shared" si="0"/>
        <v>2086.8</v>
      </c>
      <c r="F15" s="4"/>
      <c r="G15" s="4">
        <v>2086.8</v>
      </c>
      <c r="H15" s="4"/>
      <c r="I15" s="9" t="s">
        <v>23</v>
      </c>
      <c r="J15" s="9" t="s">
        <v>36</v>
      </c>
    </row>
    <row r="16" spans="1:10" ht="72">
      <c r="A16" s="4">
        <v>10</v>
      </c>
      <c r="B16" s="5"/>
      <c r="C16" s="5"/>
      <c r="D16" s="6" t="s">
        <v>38</v>
      </c>
      <c r="E16" s="4">
        <f t="shared" si="0"/>
        <v>736.4</v>
      </c>
      <c r="F16" s="4"/>
      <c r="G16" s="4">
        <v>736.4</v>
      </c>
      <c r="H16" s="4"/>
      <c r="I16" s="9" t="s">
        <v>23</v>
      </c>
      <c r="J16" s="9" t="s">
        <v>36</v>
      </c>
    </row>
    <row r="17" spans="1:10" ht="72">
      <c r="A17" s="4">
        <v>11</v>
      </c>
      <c r="B17" s="5"/>
      <c r="C17" s="5"/>
      <c r="D17" s="6" t="s">
        <v>39</v>
      </c>
      <c r="E17" s="4">
        <f t="shared" si="0"/>
        <v>1626.7</v>
      </c>
      <c r="F17" s="4"/>
      <c r="G17" s="4">
        <v>1626.7</v>
      </c>
      <c r="H17" s="4"/>
      <c r="I17" s="9" t="s">
        <v>23</v>
      </c>
      <c r="J17" s="9" t="s">
        <v>36</v>
      </c>
    </row>
    <row r="18" spans="1:10" ht="48">
      <c r="A18" s="4">
        <v>12</v>
      </c>
      <c r="B18" s="5"/>
      <c r="C18" s="5"/>
      <c r="D18" s="6" t="s">
        <v>40</v>
      </c>
      <c r="E18" s="4">
        <f t="shared" si="0"/>
        <v>2180</v>
      </c>
      <c r="F18" s="4"/>
      <c r="G18" s="4"/>
      <c r="H18" s="4">
        <v>2180</v>
      </c>
      <c r="I18" s="9" t="s">
        <v>23</v>
      </c>
      <c r="J18" s="9" t="s">
        <v>34</v>
      </c>
    </row>
    <row r="19" spans="1:10" ht="48">
      <c r="A19" s="4">
        <v>13</v>
      </c>
      <c r="B19" s="5"/>
      <c r="C19" s="5"/>
      <c r="D19" s="6" t="s">
        <v>41</v>
      </c>
      <c r="E19" s="4">
        <f t="shared" si="0"/>
        <v>416.6</v>
      </c>
      <c r="F19" s="4"/>
      <c r="G19" s="4"/>
      <c r="H19" s="4">
        <v>416.6</v>
      </c>
      <c r="I19" s="9" t="s">
        <v>23</v>
      </c>
      <c r="J19" s="9" t="s">
        <v>36</v>
      </c>
    </row>
    <row r="20" spans="1:10" ht="60">
      <c r="A20" s="4">
        <v>14</v>
      </c>
      <c r="B20" s="5"/>
      <c r="C20" s="5"/>
      <c r="D20" s="6" t="s">
        <v>42</v>
      </c>
      <c r="E20" s="4">
        <f t="shared" si="0"/>
        <v>563.4</v>
      </c>
      <c r="F20" s="4"/>
      <c r="G20" s="4">
        <v>563.4</v>
      </c>
      <c r="H20" s="4"/>
      <c r="I20" s="9" t="s">
        <v>23</v>
      </c>
      <c r="J20" s="9" t="s">
        <v>36</v>
      </c>
    </row>
    <row r="21" spans="1:10" ht="60">
      <c r="A21" s="4">
        <v>15</v>
      </c>
      <c r="B21" s="5"/>
      <c r="C21" s="5"/>
      <c r="D21" s="6" t="s">
        <v>43</v>
      </c>
      <c r="E21" s="4">
        <f t="shared" si="0"/>
        <v>2179.4</v>
      </c>
      <c r="F21" s="4"/>
      <c r="G21" s="4"/>
      <c r="H21" s="4">
        <v>2179.4</v>
      </c>
      <c r="I21" s="9" t="s">
        <v>23</v>
      </c>
      <c r="J21" s="9" t="s">
        <v>36</v>
      </c>
    </row>
    <row r="22" spans="1:10" ht="34.5" customHeight="1">
      <c r="A22" s="4">
        <v>16</v>
      </c>
      <c r="B22" s="5"/>
      <c r="C22" s="5"/>
      <c r="D22" s="6" t="s">
        <v>44</v>
      </c>
      <c r="E22" s="4">
        <f t="shared" si="0"/>
        <v>958.4999999999999</v>
      </c>
      <c r="F22" s="4">
        <v>272.7</v>
      </c>
      <c r="G22" s="4">
        <v>342.9</v>
      </c>
      <c r="H22" s="4">
        <v>342.9</v>
      </c>
      <c r="I22" s="9" t="s">
        <v>23</v>
      </c>
      <c r="J22" s="9" t="s">
        <v>45</v>
      </c>
    </row>
    <row r="23" spans="1:10" ht="48">
      <c r="A23" s="4">
        <v>17</v>
      </c>
      <c r="B23" s="5"/>
      <c r="C23" s="5"/>
      <c r="D23" s="6" t="s">
        <v>46</v>
      </c>
      <c r="E23" s="4">
        <f t="shared" si="0"/>
        <v>515</v>
      </c>
      <c r="F23" s="4">
        <v>515</v>
      </c>
      <c r="G23" s="4"/>
      <c r="H23" s="4"/>
      <c r="I23" s="9" t="s">
        <v>23</v>
      </c>
      <c r="J23" s="9" t="s">
        <v>47</v>
      </c>
    </row>
    <row r="24" spans="1:10" ht="84.75" customHeight="1">
      <c r="A24" s="4">
        <v>18</v>
      </c>
      <c r="B24" s="5"/>
      <c r="C24" s="5"/>
      <c r="D24" s="6" t="s">
        <v>48</v>
      </c>
      <c r="E24" s="4">
        <v>58</v>
      </c>
      <c r="F24" s="4">
        <v>58</v>
      </c>
      <c r="G24" s="4"/>
      <c r="H24" s="4"/>
      <c r="I24" s="9" t="s">
        <v>23</v>
      </c>
      <c r="J24" s="9" t="s">
        <v>47</v>
      </c>
    </row>
    <row r="25" spans="1:10" ht="66.75" customHeight="1">
      <c r="A25" s="4">
        <v>19</v>
      </c>
      <c r="B25" s="5"/>
      <c r="C25" s="5"/>
      <c r="D25" s="6" t="s">
        <v>49</v>
      </c>
      <c r="E25" s="4">
        <f t="shared" si="0"/>
        <v>60</v>
      </c>
      <c r="F25" s="4">
        <v>60</v>
      </c>
      <c r="G25" s="4"/>
      <c r="H25" s="4"/>
      <c r="I25" s="9" t="s">
        <v>23</v>
      </c>
      <c r="J25" s="9" t="s">
        <v>47</v>
      </c>
    </row>
    <row r="26" spans="1:10" ht="60">
      <c r="A26" s="4">
        <v>20</v>
      </c>
      <c r="B26" s="5"/>
      <c r="C26" s="5"/>
      <c r="D26" s="6" t="s">
        <v>50</v>
      </c>
      <c r="E26" s="4">
        <f>G26</f>
        <v>949.5</v>
      </c>
      <c r="F26" s="4"/>
      <c r="G26" s="4">
        <v>949.5</v>
      </c>
      <c r="H26" s="4"/>
      <c r="I26" s="9" t="s">
        <v>23</v>
      </c>
      <c r="J26" s="9" t="s">
        <v>47</v>
      </c>
    </row>
    <row r="27" spans="1:10" ht="24">
      <c r="A27" s="4"/>
      <c r="B27" s="5"/>
      <c r="C27" s="5"/>
      <c r="D27" s="6" t="s">
        <v>51</v>
      </c>
      <c r="E27" s="4"/>
      <c r="F27" s="4"/>
      <c r="G27" s="4"/>
      <c r="H27" s="4"/>
      <c r="I27" s="9" t="s">
        <v>23</v>
      </c>
      <c r="J27" s="9" t="s">
        <v>47</v>
      </c>
    </row>
    <row r="28" spans="1:10" ht="24">
      <c r="A28" s="8"/>
      <c r="B28" s="3" t="s">
        <v>24</v>
      </c>
      <c r="C28" s="3"/>
      <c r="D28" s="7" t="s">
        <v>25</v>
      </c>
      <c r="E28" s="8"/>
      <c r="F28" s="8"/>
      <c r="G28" s="8"/>
      <c r="H28" s="8"/>
      <c r="I28" s="12"/>
      <c r="J28" s="12"/>
    </row>
    <row r="29" spans="1:10" ht="12.75">
      <c r="A29" s="8"/>
      <c r="B29" s="3"/>
      <c r="C29" s="3"/>
      <c r="D29" s="7" t="s">
        <v>26</v>
      </c>
      <c r="E29" s="8">
        <f>F29+G29+H29</f>
        <v>16919.5</v>
      </c>
      <c r="F29" s="8">
        <f>F11+F12+F13+F14+F15+F16+F17+F18+F19+F20+F21+F22+F23+F25+F24+F27</f>
        <v>1905.7</v>
      </c>
      <c r="G29" s="8">
        <f>G11+G12+G13+G14+G15+G16+G17+G18+G19+G20+G21+G22+G23+G25+G26</f>
        <v>9894.9</v>
      </c>
      <c r="H29" s="8">
        <f>H11+H12+H13+H14+H15+H16+H17+H18+H19+H20+H21+H22+H23+H25</f>
        <v>5118.9</v>
      </c>
      <c r="I29" s="12"/>
      <c r="J29" s="12"/>
    </row>
    <row r="30" spans="1:10" ht="12.75">
      <c r="A30" s="8"/>
      <c r="B30" s="3"/>
      <c r="C30" s="3"/>
      <c r="D30" s="7" t="s">
        <v>27</v>
      </c>
      <c r="E30" s="8"/>
      <c r="F30" s="8"/>
      <c r="G30" s="8"/>
      <c r="H30" s="8"/>
      <c r="I30" s="12"/>
      <c r="J30" s="12"/>
    </row>
    <row r="31" spans="1:10" ht="33.75">
      <c r="A31" s="4" t="s">
        <v>2</v>
      </c>
      <c r="B31" s="5"/>
      <c r="C31" s="5"/>
      <c r="D31" s="6" t="s">
        <v>5</v>
      </c>
      <c r="E31" s="4" t="s">
        <v>6</v>
      </c>
      <c r="F31" s="4" t="s">
        <v>7</v>
      </c>
      <c r="G31" s="4" t="s">
        <v>8</v>
      </c>
      <c r="H31" s="4" t="s">
        <v>9</v>
      </c>
      <c r="I31" s="9" t="s">
        <v>10</v>
      </c>
      <c r="J31" s="9" t="s">
        <v>11</v>
      </c>
    </row>
    <row r="32" spans="1:10" ht="54" customHeight="1">
      <c r="A32" s="4">
        <v>20</v>
      </c>
      <c r="B32" s="5" t="s">
        <v>52</v>
      </c>
      <c r="C32" s="5" t="s">
        <v>53</v>
      </c>
      <c r="D32" s="6" t="s">
        <v>54</v>
      </c>
      <c r="E32" s="4">
        <f>F32+G32+H32</f>
        <v>7000</v>
      </c>
      <c r="F32" s="4">
        <v>2000</v>
      </c>
      <c r="G32" s="4">
        <v>2500</v>
      </c>
      <c r="H32" s="4">
        <v>2500</v>
      </c>
      <c r="I32" s="9" t="s">
        <v>55</v>
      </c>
      <c r="J32" s="9" t="s">
        <v>45</v>
      </c>
    </row>
    <row r="33" spans="1:10" ht="40.5" customHeight="1">
      <c r="A33" s="4">
        <v>21</v>
      </c>
      <c r="B33" s="5"/>
      <c r="C33" s="5"/>
      <c r="D33" s="6" t="s">
        <v>56</v>
      </c>
      <c r="E33" s="4">
        <f>F33+G33+H33</f>
        <v>2100</v>
      </c>
      <c r="F33" s="4">
        <v>700</v>
      </c>
      <c r="G33" s="4">
        <v>700</v>
      </c>
      <c r="H33" s="4">
        <v>700</v>
      </c>
      <c r="I33" s="9" t="s">
        <v>55</v>
      </c>
      <c r="J33" s="9" t="s">
        <v>45</v>
      </c>
    </row>
    <row r="34" spans="1:10" ht="36">
      <c r="A34" s="4">
        <v>22</v>
      </c>
      <c r="B34" s="5"/>
      <c r="C34" s="5"/>
      <c r="D34" s="6" t="s">
        <v>57</v>
      </c>
      <c r="E34" s="4">
        <f>F34+G34+H34</f>
        <v>474.4</v>
      </c>
      <c r="F34" s="4"/>
      <c r="G34" s="4">
        <v>237.2</v>
      </c>
      <c r="H34" s="4">
        <v>237.2</v>
      </c>
      <c r="I34" s="9" t="s">
        <v>23</v>
      </c>
      <c r="J34" s="9" t="s">
        <v>47</v>
      </c>
    </row>
    <row r="35" spans="1:10" ht="36">
      <c r="A35" s="4">
        <v>23</v>
      </c>
      <c r="B35" s="5"/>
      <c r="C35" s="5"/>
      <c r="D35" s="6" t="s">
        <v>58</v>
      </c>
      <c r="E35" s="4">
        <f>+G35+H35</f>
        <v>510.6</v>
      </c>
      <c r="F35" s="4"/>
      <c r="G35" s="4">
        <v>255.3</v>
      </c>
      <c r="H35" s="4">
        <v>255.3</v>
      </c>
      <c r="I35" s="9" t="s">
        <v>23</v>
      </c>
      <c r="J35" s="9" t="s">
        <v>47</v>
      </c>
    </row>
    <row r="36" spans="1:10" ht="12.75">
      <c r="A36" s="8"/>
      <c r="B36" s="3" t="s">
        <v>24</v>
      </c>
      <c r="C36" s="3"/>
      <c r="D36" s="7" t="s">
        <v>23</v>
      </c>
      <c r="E36" s="8">
        <f aca="true" t="shared" si="1" ref="E36:E53">F36+G36+H36</f>
        <v>985</v>
      </c>
      <c r="F36" s="8">
        <f>F34+F35</f>
        <v>0</v>
      </c>
      <c r="G36" s="8">
        <f>G34+G35</f>
        <v>492.5</v>
      </c>
      <c r="H36" s="8">
        <f>H34+H35</f>
        <v>492.5</v>
      </c>
      <c r="I36" s="12"/>
      <c r="J36" s="12"/>
    </row>
    <row r="37" spans="1:10" ht="12.75">
      <c r="A37" s="8"/>
      <c r="B37" s="3"/>
      <c r="C37" s="3"/>
      <c r="D37" s="7" t="s">
        <v>55</v>
      </c>
      <c r="E37" s="8">
        <f t="shared" si="1"/>
        <v>9100</v>
      </c>
      <c r="F37" s="8">
        <f>F32+F33</f>
        <v>2700</v>
      </c>
      <c r="G37" s="8">
        <f>G32+G33</f>
        <v>3200</v>
      </c>
      <c r="H37" s="8">
        <f>H32+H33</f>
        <v>3200</v>
      </c>
      <c r="I37" s="12"/>
      <c r="J37" s="12"/>
    </row>
    <row r="38" spans="1:10" ht="52.5" customHeight="1">
      <c r="A38" s="4"/>
      <c r="B38" s="5" t="s">
        <v>59</v>
      </c>
      <c r="C38" s="5" t="s">
        <v>60</v>
      </c>
      <c r="D38" s="6" t="s">
        <v>61</v>
      </c>
      <c r="E38" s="4">
        <f>F38+G38+H38</f>
        <v>226.8</v>
      </c>
      <c r="F38" s="4">
        <v>54.4</v>
      </c>
      <c r="G38" s="4">
        <v>86.2</v>
      </c>
      <c r="H38" s="4">
        <v>86.2</v>
      </c>
      <c r="I38" s="9" t="s">
        <v>23</v>
      </c>
      <c r="J38" s="9" t="s">
        <v>47</v>
      </c>
    </row>
    <row r="39" spans="1:10" ht="12.75">
      <c r="A39" s="8"/>
      <c r="B39" s="3" t="s">
        <v>24</v>
      </c>
      <c r="C39" s="3"/>
      <c r="D39" s="7" t="s">
        <v>23</v>
      </c>
      <c r="E39" s="8">
        <f>E38</f>
        <v>226.8</v>
      </c>
      <c r="F39" s="8">
        <f>F38</f>
        <v>54.4</v>
      </c>
      <c r="G39" s="8">
        <f>G38</f>
        <v>86.2</v>
      </c>
      <c r="H39" s="8">
        <f>H38</f>
        <v>86.2</v>
      </c>
      <c r="I39" s="12"/>
      <c r="J39" s="12"/>
    </row>
    <row r="40" spans="1:10" ht="45" customHeight="1">
      <c r="A40" s="4">
        <v>24</v>
      </c>
      <c r="B40" s="5" t="s">
        <v>62</v>
      </c>
      <c r="C40" s="5" t="s">
        <v>63</v>
      </c>
      <c r="D40" s="6" t="s">
        <v>64</v>
      </c>
      <c r="E40" s="4">
        <f t="shared" si="1"/>
        <v>199.4</v>
      </c>
      <c r="F40" s="4"/>
      <c r="G40" s="4">
        <v>99.7</v>
      </c>
      <c r="H40" s="4">
        <v>99.7</v>
      </c>
      <c r="I40" s="9" t="s">
        <v>65</v>
      </c>
      <c r="J40" s="9" t="s">
        <v>47</v>
      </c>
    </row>
    <row r="41" spans="1:10" ht="24">
      <c r="A41" s="4">
        <v>25</v>
      </c>
      <c r="B41" s="5"/>
      <c r="C41" s="5"/>
      <c r="D41" s="6" t="s">
        <v>66</v>
      </c>
      <c r="E41" s="4">
        <f t="shared" si="1"/>
        <v>24</v>
      </c>
      <c r="F41" s="4"/>
      <c r="G41" s="4">
        <v>12</v>
      </c>
      <c r="H41" s="4">
        <v>12</v>
      </c>
      <c r="I41" s="9" t="s">
        <v>23</v>
      </c>
      <c r="J41" s="9" t="s">
        <v>47</v>
      </c>
    </row>
    <row r="42" spans="1:10" ht="24">
      <c r="A42" s="4">
        <v>26</v>
      </c>
      <c r="B42" s="5"/>
      <c r="C42" s="5"/>
      <c r="D42" s="6" t="s">
        <v>67</v>
      </c>
      <c r="E42" s="4">
        <f t="shared" si="1"/>
        <v>77.4</v>
      </c>
      <c r="F42" s="4"/>
      <c r="G42" s="4">
        <v>38.7</v>
      </c>
      <c r="H42" s="4">
        <v>38.7</v>
      </c>
      <c r="I42" s="9" t="s">
        <v>23</v>
      </c>
      <c r="J42" s="9" t="s">
        <v>47</v>
      </c>
    </row>
    <row r="43" spans="1:10" ht="24">
      <c r="A43" s="4">
        <v>27</v>
      </c>
      <c r="B43" s="5"/>
      <c r="C43" s="5"/>
      <c r="D43" s="6" t="s">
        <v>68</v>
      </c>
      <c r="E43" s="4">
        <f t="shared" si="1"/>
        <v>353</v>
      </c>
      <c r="F43" s="4">
        <v>96.8</v>
      </c>
      <c r="G43" s="4">
        <v>128.1</v>
      </c>
      <c r="H43" s="4">
        <v>128.1</v>
      </c>
      <c r="I43" s="9" t="s">
        <v>23</v>
      </c>
      <c r="J43" s="9" t="s">
        <v>47</v>
      </c>
    </row>
    <row r="44" spans="1:10" ht="12.75">
      <c r="A44" s="8"/>
      <c r="B44" s="3" t="s">
        <v>24</v>
      </c>
      <c r="C44" s="3"/>
      <c r="D44" s="7" t="s">
        <v>69</v>
      </c>
      <c r="E44" s="8">
        <f t="shared" si="1"/>
        <v>199.4</v>
      </c>
      <c r="F44" s="8">
        <f>F40</f>
        <v>0</v>
      </c>
      <c r="G44" s="8">
        <f>G40</f>
        <v>99.7</v>
      </c>
      <c r="H44" s="8">
        <f>H40</f>
        <v>99.7</v>
      </c>
      <c r="I44" s="12"/>
      <c r="J44" s="12"/>
    </row>
    <row r="45" spans="1:10" ht="12.75">
      <c r="A45" s="8"/>
      <c r="B45" s="3"/>
      <c r="C45" s="3"/>
      <c r="D45" s="7" t="s">
        <v>23</v>
      </c>
      <c r="E45" s="8">
        <f>E41+E42+E43</f>
        <v>454.4</v>
      </c>
      <c r="F45" s="8">
        <f>F41+F42+F43</f>
        <v>96.8</v>
      </c>
      <c r="G45" s="8">
        <f>G41+G42+G43</f>
        <v>178.8</v>
      </c>
      <c r="H45" s="8">
        <f>H41+H42+H43</f>
        <v>178.8</v>
      </c>
      <c r="I45" s="12"/>
      <c r="J45" s="12"/>
    </row>
    <row r="46" spans="1:10" ht="36">
      <c r="A46" s="4"/>
      <c r="B46" s="5" t="s">
        <v>70</v>
      </c>
      <c r="C46" s="5" t="s">
        <v>71</v>
      </c>
      <c r="D46" s="6" t="s">
        <v>72</v>
      </c>
      <c r="E46" s="4">
        <f>F46+G46+H46</f>
        <v>777.5999999999999</v>
      </c>
      <c r="F46" s="4">
        <v>259.2</v>
      </c>
      <c r="G46" s="4">
        <v>259.2</v>
      </c>
      <c r="H46" s="4">
        <v>259.2</v>
      </c>
      <c r="I46" s="9" t="s">
        <v>55</v>
      </c>
      <c r="J46" s="9" t="s">
        <v>47</v>
      </c>
    </row>
    <row r="47" spans="1:10" ht="12.75">
      <c r="A47" s="4"/>
      <c r="B47" s="3" t="s">
        <v>24</v>
      </c>
      <c r="C47" s="3"/>
      <c r="D47" s="7" t="s">
        <v>55</v>
      </c>
      <c r="E47" s="8">
        <f>SUM(E46)</f>
        <v>777.5999999999999</v>
      </c>
      <c r="F47" s="8">
        <f>SUM(F46)</f>
        <v>259.2</v>
      </c>
      <c r="G47" s="8">
        <f>SUM(G46)</f>
        <v>259.2</v>
      </c>
      <c r="H47" s="8">
        <f>SUM(H46)</f>
        <v>259.2</v>
      </c>
      <c r="I47" s="12"/>
      <c r="J47" s="9"/>
    </row>
    <row r="48" spans="1:10" ht="45" customHeight="1">
      <c r="A48" s="4">
        <v>28</v>
      </c>
      <c r="B48" s="5" t="s">
        <v>73</v>
      </c>
      <c r="C48" s="5" t="s">
        <v>74</v>
      </c>
      <c r="D48" s="6" t="s">
        <v>75</v>
      </c>
      <c r="E48" s="4">
        <f t="shared" si="1"/>
        <v>356.1</v>
      </c>
      <c r="F48" s="4">
        <v>118.7</v>
      </c>
      <c r="G48" s="4">
        <v>118.7</v>
      </c>
      <c r="H48" s="4">
        <v>118.7</v>
      </c>
      <c r="I48" s="9" t="s">
        <v>23</v>
      </c>
      <c r="J48" s="9" t="s">
        <v>47</v>
      </c>
    </row>
    <row r="49" spans="1:10" ht="36">
      <c r="A49" s="4">
        <v>29</v>
      </c>
      <c r="B49" s="5"/>
      <c r="C49" s="5"/>
      <c r="D49" s="6" t="s">
        <v>76</v>
      </c>
      <c r="E49" s="4">
        <f t="shared" si="1"/>
        <v>356.4</v>
      </c>
      <c r="F49" s="4">
        <v>118.8</v>
      </c>
      <c r="G49" s="4">
        <v>118.8</v>
      </c>
      <c r="H49" s="4">
        <v>118.8</v>
      </c>
      <c r="I49" s="9" t="s">
        <v>23</v>
      </c>
      <c r="J49" s="9" t="s">
        <v>47</v>
      </c>
    </row>
    <row r="50" spans="1:10" ht="12.75">
      <c r="A50" s="4"/>
      <c r="B50" s="3" t="s">
        <v>24</v>
      </c>
      <c r="C50" s="3"/>
      <c r="D50" s="7" t="s">
        <v>23</v>
      </c>
      <c r="E50" s="8">
        <f t="shared" si="1"/>
        <v>712.5</v>
      </c>
      <c r="F50" s="8">
        <f>SUM(F48:F49)</f>
        <v>237.5</v>
      </c>
      <c r="G50" s="8">
        <f>SUM(G48:G49)</f>
        <v>237.5</v>
      </c>
      <c r="H50" s="8">
        <f>SUM(H48:H49)</f>
        <v>237.5</v>
      </c>
      <c r="I50" s="9"/>
      <c r="J50" s="9"/>
    </row>
    <row r="51" spans="1:10" ht="69" customHeight="1">
      <c r="A51" s="4">
        <v>30</v>
      </c>
      <c r="B51" s="5" t="s">
        <v>77</v>
      </c>
      <c r="C51" s="5" t="s">
        <v>78</v>
      </c>
      <c r="D51" s="6" t="s">
        <v>79</v>
      </c>
      <c r="E51" s="16">
        <f t="shared" si="1"/>
        <v>244466.30000000002</v>
      </c>
      <c r="F51" s="16">
        <v>82540</v>
      </c>
      <c r="G51" s="16">
        <v>77350.2</v>
      </c>
      <c r="H51" s="16">
        <v>84576.1</v>
      </c>
      <c r="I51" s="9" t="s">
        <v>23</v>
      </c>
      <c r="J51" s="9" t="s">
        <v>45</v>
      </c>
    </row>
    <row r="52" spans="1:10" ht="14.25" customHeight="1">
      <c r="A52" s="4"/>
      <c r="B52" s="3" t="s">
        <v>24</v>
      </c>
      <c r="C52" s="3"/>
      <c r="D52" s="7" t="s">
        <v>23</v>
      </c>
      <c r="E52" s="8">
        <f>E51</f>
        <v>244466.30000000002</v>
      </c>
      <c r="F52" s="8">
        <f>F51</f>
        <v>82540</v>
      </c>
      <c r="G52" s="8">
        <f>G51</f>
        <v>77350.2</v>
      </c>
      <c r="H52" s="8">
        <f>H51</f>
        <v>84576.1</v>
      </c>
      <c r="I52" s="9"/>
      <c r="J52" s="9"/>
    </row>
    <row r="53" spans="1:10" ht="65.25" customHeight="1">
      <c r="A53" s="4"/>
      <c r="B53" s="3" t="s">
        <v>24</v>
      </c>
      <c r="C53" s="5" t="s">
        <v>80</v>
      </c>
      <c r="D53" s="6" t="s">
        <v>81</v>
      </c>
      <c r="E53" s="16">
        <f t="shared" si="1"/>
        <v>20847.6</v>
      </c>
      <c r="F53" s="16">
        <v>6949.2</v>
      </c>
      <c r="G53" s="16">
        <v>6949.2</v>
      </c>
      <c r="H53" s="16">
        <v>6949.2</v>
      </c>
      <c r="I53" s="9" t="s">
        <v>21</v>
      </c>
      <c r="J53" s="9" t="s">
        <v>45</v>
      </c>
    </row>
    <row r="54" spans="1:10" ht="21" customHeight="1">
      <c r="A54" s="4"/>
      <c r="B54" s="3" t="s">
        <v>24</v>
      </c>
      <c r="C54" s="5"/>
      <c r="D54" s="7" t="s">
        <v>27</v>
      </c>
      <c r="E54" s="8">
        <f>E53</f>
        <v>20847.6</v>
      </c>
      <c r="F54" s="8">
        <f>F53</f>
        <v>6949.2</v>
      </c>
      <c r="G54" s="8">
        <f>G53</f>
        <v>6949.2</v>
      </c>
      <c r="H54" s="8">
        <f>H53</f>
        <v>6949.2</v>
      </c>
      <c r="I54" s="9"/>
      <c r="J54" s="9"/>
    </row>
    <row r="55" spans="1:10" ht="12.75">
      <c r="A55" s="4"/>
      <c r="B55" s="5"/>
      <c r="C55" s="5"/>
      <c r="D55" s="4" t="s">
        <v>82</v>
      </c>
      <c r="E55" s="4"/>
      <c r="F55" s="4"/>
      <c r="G55" s="4"/>
      <c r="H55" s="4"/>
      <c r="I55" s="9"/>
      <c r="J55" s="9"/>
    </row>
    <row r="56" spans="9:10" ht="12.75">
      <c r="I56" s="10"/>
      <c r="J56" s="10"/>
    </row>
    <row r="57" spans="5:10" ht="12.75">
      <c r="E57" s="2">
        <f>E8+E9+E10+E29+E36+E37+E39+E44+E45+E47+E50+E51+E53</f>
        <v>342612.7</v>
      </c>
      <c r="F57" s="2">
        <f>F8+F9+F10+F29+F36+F37+F39+F44+F45+F47+F50+F51+F53</f>
        <v>110255.59999999999</v>
      </c>
      <c r="G57" s="2">
        <f>G8+G9+G10+G29+G36+G37+G39+G44+G45+G47+G50+G51+G53</f>
        <v>114928.59999999999</v>
      </c>
      <c r="H57" s="2">
        <f>H8+H9+H10+H29+H36+H37+H39+H44+H45+H47+H50+H51+H53</f>
        <v>117428.50000000001</v>
      </c>
      <c r="I57" s="15"/>
      <c r="J57" s="10"/>
    </row>
    <row r="58" spans="9:10" ht="12.75">
      <c r="I58" s="10"/>
      <c r="J58" s="10"/>
    </row>
    <row r="59" spans="4:10" ht="24">
      <c r="D59" s="7" t="s">
        <v>25</v>
      </c>
      <c r="E59" s="4">
        <f>E8</f>
        <v>45341.100000000006</v>
      </c>
      <c r="F59" s="4">
        <f>F8</f>
        <v>15113.7</v>
      </c>
      <c r="G59" s="4">
        <f>G8</f>
        <v>15113.7</v>
      </c>
      <c r="H59" s="4">
        <f>H8</f>
        <v>15113.7</v>
      </c>
      <c r="I59" s="10"/>
      <c r="J59" s="10"/>
    </row>
    <row r="60" spans="4:10" ht="12.75">
      <c r="D60" s="7" t="s">
        <v>26</v>
      </c>
      <c r="E60" s="4">
        <f>E9+E29+E36+E39+E45+E50+E51</f>
        <v>265018.9</v>
      </c>
      <c r="F60" s="4">
        <f>F9+F29+F36+F39+F45+F50+F51</f>
        <v>84955.4</v>
      </c>
      <c r="G60" s="4">
        <f>G9+G29+G36+G39+G45+G50+G51</f>
        <v>88806.8</v>
      </c>
      <c r="H60" s="4">
        <f>H9+H29+H36+H39+H45+H50+H51</f>
        <v>91256.70000000001</v>
      </c>
      <c r="I60" s="10"/>
      <c r="J60" s="10"/>
    </row>
    <row r="61" spans="4:10" ht="12.75">
      <c r="D61" s="7" t="s">
        <v>27</v>
      </c>
      <c r="E61" s="4">
        <f>E10+E53</f>
        <v>22175.699999999997</v>
      </c>
      <c r="F61" s="4">
        <f>F10+F53</f>
        <v>7227.3</v>
      </c>
      <c r="G61" s="4">
        <f>G10+G53</f>
        <v>7449.2</v>
      </c>
      <c r="H61" s="4">
        <f>H10+H53</f>
        <v>7499.2</v>
      </c>
      <c r="I61" s="10"/>
      <c r="J61" s="10"/>
    </row>
    <row r="62" spans="4:10" ht="24">
      <c r="D62" s="14" t="s">
        <v>83</v>
      </c>
      <c r="E62" s="4">
        <f>E46+E32+E33</f>
        <v>9877.6</v>
      </c>
      <c r="F62" s="4">
        <f>F46+F32+F33</f>
        <v>2959.2</v>
      </c>
      <c r="G62" s="4">
        <f>G46+G32+G33</f>
        <v>3459.2</v>
      </c>
      <c r="H62" s="4">
        <f>H46+H32+H33</f>
        <v>3459.2</v>
      </c>
      <c r="I62" s="10"/>
      <c r="J62" s="10"/>
    </row>
    <row r="63" spans="4:10" ht="12.75">
      <c r="D63" s="14" t="s">
        <v>65</v>
      </c>
      <c r="E63" s="4">
        <f>E44</f>
        <v>199.4</v>
      </c>
      <c r="F63" s="4">
        <f>F44</f>
        <v>0</v>
      </c>
      <c r="G63" s="4">
        <f>G44</f>
        <v>99.7</v>
      </c>
      <c r="H63" s="4">
        <f>H44</f>
        <v>99.7</v>
      </c>
      <c r="I63" s="10"/>
      <c r="J63" s="10"/>
    </row>
    <row r="64" spans="9:10" ht="13.5" thickBot="1">
      <c r="I64" s="10"/>
      <c r="J64" s="10"/>
    </row>
    <row r="65" spans="4:10" ht="24">
      <c r="D65" s="17" t="s">
        <v>84</v>
      </c>
      <c r="E65" s="18"/>
      <c r="F65" s="18"/>
      <c r="G65" s="18"/>
      <c r="H65" s="19"/>
      <c r="I65" s="10"/>
      <c r="J65" s="10"/>
    </row>
    <row r="66" spans="4:10" ht="13.5" thickBot="1">
      <c r="D66" s="20" t="s">
        <v>85</v>
      </c>
      <c r="E66" s="21">
        <f>E57+203</f>
        <v>342815.7</v>
      </c>
      <c r="F66" s="21">
        <f>F57+203</f>
        <v>110458.59999999999</v>
      </c>
      <c r="G66" s="21">
        <f>G57</f>
        <v>114928.59999999999</v>
      </c>
      <c r="H66" s="22">
        <f>H57</f>
        <v>117428.50000000001</v>
      </c>
      <c r="I66" s="11"/>
      <c r="J66" s="10"/>
    </row>
    <row r="67" spans="9:10" ht="12.75">
      <c r="I67" s="11"/>
      <c r="J67" s="10"/>
    </row>
    <row r="68" spans="4:10" ht="12.75">
      <c r="D68" s="179" t="s">
        <v>86</v>
      </c>
      <c r="E68" s="180"/>
      <c r="F68" s="180"/>
      <c r="G68" s="180"/>
      <c r="H68" s="180"/>
      <c r="I68" s="11"/>
      <c r="J68" s="10"/>
    </row>
    <row r="69" spans="4:10" ht="12.75">
      <c r="D69" s="2" t="s">
        <v>87</v>
      </c>
      <c r="I69" s="11"/>
      <c r="J69" s="10"/>
    </row>
    <row r="70" spans="4:10" ht="26.25" customHeight="1">
      <c r="D70" s="2" t="s">
        <v>89</v>
      </c>
      <c r="E70" s="2">
        <f>E72+E73+E75+E76+E74</f>
        <v>274495.5</v>
      </c>
      <c r="F70" s="2">
        <f>F72+F73+F75+F76+F74</f>
        <v>88435</v>
      </c>
      <c r="G70" s="2">
        <f>G72+G73+G75+G76+G74</f>
        <v>91805.3</v>
      </c>
      <c r="H70" s="2">
        <f>H72+H73+H75+H76+H74</f>
        <v>94255.20000000001</v>
      </c>
      <c r="I70" s="11"/>
      <c r="J70" s="10"/>
    </row>
    <row r="71" spans="9:10" ht="10.5" customHeight="1">
      <c r="I71" s="11"/>
      <c r="J71" s="10"/>
    </row>
    <row r="72" spans="4:10" ht="26.25" customHeight="1">
      <c r="D72" s="7" t="s">
        <v>25</v>
      </c>
      <c r="E72" s="4">
        <f>E5</f>
        <v>8995.5</v>
      </c>
      <c r="F72" s="4">
        <f>F5</f>
        <v>2998.5</v>
      </c>
      <c r="G72" s="4">
        <f>G5</f>
        <v>2998.5</v>
      </c>
      <c r="H72" s="4">
        <f>H5</f>
        <v>2998.5</v>
      </c>
      <c r="I72" s="11"/>
      <c r="J72" s="10"/>
    </row>
    <row r="73" spans="4:10" ht="24">
      <c r="D73" s="7" t="s">
        <v>94</v>
      </c>
      <c r="E73" s="4">
        <f>F73+G73+H73</f>
        <v>244466.30000000002</v>
      </c>
      <c r="F73" s="16">
        <v>82540</v>
      </c>
      <c r="G73" s="16">
        <v>77350.2</v>
      </c>
      <c r="H73" s="16">
        <v>84576.1</v>
      </c>
      <c r="I73" s="11"/>
      <c r="J73" s="10"/>
    </row>
    <row r="74" spans="4:10" ht="36">
      <c r="D74" s="7" t="s">
        <v>95</v>
      </c>
      <c r="E74" s="4">
        <f>F74+G74+H74</f>
        <v>20552.6</v>
      </c>
      <c r="F74" s="4">
        <v>2415.4</v>
      </c>
      <c r="G74" s="4">
        <v>11456.6</v>
      </c>
      <c r="H74" s="4">
        <v>6680.6</v>
      </c>
      <c r="I74" s="11"/>
      <c r="J74" s="10"/>
    </row>
    <row r="75" spans="4:10" ht="12.75">
      <c r="D75" s="7" t="s">
        <v>27</v>
      </c>
      <c r="E75" s="4">
        <v>278.1</v>
      </c>
      <c r="F75" s="4">
        <f>F6</f>
        <v>278.1</v>
      </c>
      <c r="G75" s="4"/>
      <c r="H75" s="4"/>
      <c r="I75" s="11"/>
      <c r="J75" s="10"/>
    </row>
    <row r="76" spans="4:10" ht="24">
      <c r="D76" s="14" t="s">
        <v>88</v>
      </c>
      <c r="E76" s="4">
        <v>203</v>
      </c>
      <c r="F76" s="4">
        <v>203</v>
      </c>
      <c r="G76" s="4"/>
      <c r="H76" s="4"/>
      <c r="I76" s="11"/>
      <c r="J76" s="10"/>
    </row>
    <row r="77" spans="4:10" ht="26.25" customHeight="1">
      <c r="D77" s="13" t="s">
        <v>92</v>
      </c>
      <c r="I77" s="11"/>
      <c r="J77" s="10"/>
    </row>
    <row r="78" spans="4:10" ht="12.75">
      <c r="D78" s="13" t="s">
        <v>90</v>
      </c>
      <c r="E78">
        <f>F78+G78+H78</f>
        <v>9242.2</v>
      </c>
      <c r="F78">
        <v>1390.8</v>
      </c>
      <c r="G78">
        <v>3925.7</v>
      </c>
      <c r="H78">
        <v>3925.7</v>
      </c>
      <c r="I78" s="11"/>
      <c r="J78" s="10"/>
    </row>
    <row r="79" spans="4:10" ht="12.75">
      <c r="D79" s="13" t="s">
        <v>91</v>
      </c>
      <c r="E79">
        <v>1500</v>
      </c>
      <c r="F79">
        <v>1500</v>
      </c>
      <c r="I79" s="11"/>
      <c r="J79" s="10"/>
    </row>
    <row r="80" spans="4:10" ht="24">
      <c r="D80" s="13" t="s">
        <v>93</v>
      </c>
      <c r="E80">
        <f>E70+E78+E79</f>
        <v>285237.7</v>
      </c>
      <c r="F80">
        <f>F70+F78+F79</f>
        <v>91325.8</v>
      </c>
      <c r="G80">
        <f>G70+G78</f>
        <v>95731</v>
      </c>
      <c r="H80">
        <f>H70+H78</f>
        <v>98180.90000000001</v>
      </c>
      <c r="I80" s="11"/>
      <c r="J80" s="10"/>
    </row>
    <row r="81" spans="9:10" ht="12.75">
      <c r="I81" s="11"/>
      <c r="J81" s="10"/>
    </row>
    <row r="82" spans="9:10" ht="12.75">
      <c r="I82" s="11"/>
      <c r="J82" s="10"/>
    </row>
    <row r="83" spans="9:10" ht="12.75">
      <c r="I83" s="11"/>
      <c r="J83" s="10"/>
    </row>
    <row r="84" spans="9:10" ht="12.75">
      <c r="I84" s="11"/>
      <c r="J84" s="10"/>
    </row>
    <row r="85" spans="9:10" ht="12.75">
      <c r="I85" s="11"/>
      <c r="J85" s="10"/>
    </row>
    <row r="86" spans="9:10" ht="12.75">
      <c r="I86" s="11"/>
      <c r="J86" s="11"/>
    </row>
    <row r="87" spans="9:10" ht="12.75">
      <c r="I87" s="11"/>
      <c r="J87" s="11"/>
    </row>
    <row r="88" spans="9:10" ht="12.75">
      <c r="I88" s="11"/>
      <c r="J88" s="11"/>
    </row>
    <row r="89" spans="9:10" ht="12.75">
      <c r="I89" s="11"/>
      <c r="J89" s="11"/>
    </row>
    <row r="90" spans="9:10" ht="12.75">
      <c r="I90" s="11"/>
      <c r="J90" s="11"/>
    </row>
    <row r="91" spans="9:10" ht="12.75">
      <c r="I91" s="11"/>
      <c r="J91" s="11"/>
    </row>
    <row r="92" spans="9:10" ht="12.75">
      <c r="I92" s="11"/>
      <c r="J92" s="11"/>
    </row>
    <row r="93" spans="9:10" ht="12.75">
      <c r="I93" s="11"/>
      <c r="J93" s="11"/>
    </row>
    <row r="94" spans="9:10" ht="12.75">
      <c r="I94" s="11"/>
      <c r="J94" s="11"/>
    </row>
    <row r="95" spans="9:10" ht="12.75">
      <c r="I95" s="11"/>
      <c r="J95" s="11"/>
    </row>
    <row r="96" spans="9:10" ht="12.75">
      <c r="I96" s="11"/>
      <c r="J96" s="11"/>
    </row>
    <row r="97" spans="9:10" ht="12.75">
      <c r="I97" s="11"/>
      <c r="J97" s="11"/>
    </row>
    <row r="98" spans="9:10" ht="12.75">
      <c r="I98" s="11"/>
      <c r="J98" s="11"/>
    </row>
    <row r="99" spans="9:10" ht="12.75">
      <c r="I99" s="11"/>
      <c r="J99" s="11"/>
    </row>
  </sheetData>
  <sheetProtection/>
  <mergeCells count="1">
    <mergeCell ref="D68:H68"/>
  </mergeCells>
  <printOptions/>
  <pageMargins left="0.48" right="0.33" top="0.26" bottom="0.17" header="0.2" footer="0.17"/>
  <pageSetup horizontalDpi="600" verticalDpi="600" orientation="portrait" paperSize="9" scale="89" r:id="rId1"/>
  <colBreaks count="1" manualBreakCount="1">
    <brk id="1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S346"/>
  <sheetViews>
    <sheetView tabSelected="1" view="pageLayout" zoomScaleSheetLayoutView="50" workbookViewId="0" topLeftCell="B126">
      <selection activeCell="E70" sqref="E70:E75"/>
    </sheetView>
  </sheetViews>
  <sheetFormatPr defaultColWidth="9.00390625" defaultRowHeight="12.75"/>
  <cols>
    <col min="1" max="1" width="13.125" style="0" bestFit="1" customWidth="1"/>
    <col min="2" max="2" width="32.375" style="0" customWidth="1"/>
    <col min="3" max="3" width="44.375" style="0" customWidth="1"/>
    <col min="4" max="4" width="20.375" style="0" customWidth="1"/>
    <col min="5" max="5" width="14.625" style="0" customWidth="1"/>
    <col min="6" max="6" width="26.375" style="0" customWidth="1"/>
    <col min="7" max="7" width="13.75390625" style="0" customWidth="1"/>
    <col min="8" max="8" width="13.25390625" style="0" customWidth="1"/>
    <col min="9" max="10" width="13.625" style="0" customWidth="1"/>
    <col min="11" max="11" width="13.75390625" style="0" customWidth="1"/>
    <col min="12" max="12" width="10.625" style="0" hidden="1" customWidth="1"/>
    <col min="13" max="14" width="9.125" style="0" hidden="1" customWidth="1"/>
    <col min="15" max="15" width="12.875" style="0" customWidth="1"/>
    <col min="16" max="16" width="13.375" style="0" customWidth="1"/>
    <col min="17" max="17" width="9.875" style="0" bestFit="1" customWidth="1"/>
  </cols>
  <sheetData>
    <row r="1" spans="1:18" ht="25.5">
      <c r="A1" s="29"/>
      <c r="B1" s="31"/>
      <c r="C1" s="31"/>
      <c r="D1" s="31"/>
      <c r="E1" s="31"/>
      <c r="F1" s="31"/>
      <c r="G1" s="31"/>
      <c r="H1" s="242" t="s">
        <v>200</v>
      </c>
      <c r="I1" s="242"/>
      <c r="J1" s="242"/>
      <c r="K1" s="242"/>
      <c r="L1" s="242"/>
      <c r="M1" s="242"/>
      <c r="N1" s="242"/>
      <c r="O1" s="242"/>
      <c r="P1" s="242"/>
      <c r="Q1" s="31"/>
      <c r="R1" s="31"/>
    </row>
    <row r="2" spans="1:18" ht="25.5">
      <c r="A2" s="29"/>
      <c r="B2" s="31"/>
      <c r="C2" s="31"/>
      <c r="D2" s="31"/>
      <c r="E2" s="31"/>
      <c r="F2" s="31"/>
      <c r="G2" s="31"/>
      <c r="H2" s="242" t="s">
        <v>113</v>
      </c>
      <c r="I2" s="242"/>
      <c r="J2" s="242"/>
      <c r="K2" s="242"/>
      <c r="L2" s="242"/>
      <c r="M2" s="242"/>
      <c r="N2" s="242"/>
      <c r="O2" s="242"/>
      <c r="P2" s="242"/>
      <c r="Q2" s="31"/>
      <c r="R2" s="31"/>
    </row>
    <row r="3" spans="1:18" ht="25.5">
      <c r="A3" s="29"/>
      <c r="B3" s="31"/>
      <c r="C3" s="31"/>
      <c r="D3" s="31"/>
      <c r="E3" s="31"/>
      <c r="F3" s="31"/>
      <c r="G3" s="31"/>
      <c r="H3" s="242" t="s">
        <v>201</v>
      </c>
      <c r="I3" s="242"/>
      <c r="J3" s="242"/>
      <c r="K3" s="242"/>
      <c r="L3" s="242"/>
      <c r="M3" s="242"/>
      <c r="N3" s="242"/>
      <c r="O3" s="242"/>
      <c r="P3" s="242"/>
      <c r="Q3" s="31"/>
      <c r="R3" s="31"/>
    </row>
    <row r="4" spans="1:18" ht="25.5">
      <c r="A4" s="29"/>
      <c r="B4" s="31"/>
      <c r="C4" s="31"/>
      <c r="D4" s="31"/>
      <c r="E4" s="31"/>
      <c r="F4" s="31"/>
      <c r="G4" s="31"/>
      <c r="H4" s="242" t="s">
        <v>199</v>
      </c>
      <c r="I4" s="242"/>
      <c r="J4" s="242"/>
      <c r="K4" s="242"/>
      <c r="L4" s="242"/>
      <c r="M4" s="242"/>
      <c r="N4" s="242"/>
      <c r="O4" s="242"/>
      <c r="P4" s="242"/>
      <c r="Q4" s="31"/>
      <c r="R4" s="31"/>
    </row>
    <row r="5" spans="1:18" ht="18">
      <c r="A5" s="29"/>
      <c r="B5" s="31"/>
      <c r="C5" s="31"/>
      <c r="D5" s="31"/>
      <c r="E5" s="31"/>
      <c r="F5" s="31"/>
      <c r="G5" s="31"/>
      <c r="H5" s="31"/>
      <c r="I5" s="31"/>
      <c r="J5" s="173"/>
      <c r="K5" s="174"/>
      <c r="L5" s="173"/>
      <c r="M5" s="173"/>
      <c r="N5" s="173"/>
      <c r="O5" s="173"/>
      <c r="P5" s="173"/>
      <c r="Q5" s="31"/>
      <c r="R5" s="31"/>
    </row>
    <row r="6" spans="1:11" ht="9" customHeight="1">
      <c r="A6" s="32"/>
      <c r="B6" s="31"/>
      <c r="C6" s="31"/>
      <c r="D6" s="31"/>
      <c r="E6" s="31"/>
      <c r="F6" s="31"/>
      <c r="G6" s="31"/>
      <c r="H6" s="31"/>
      <c r="I6" s="31"/>
      <c r="J6" s="31"/>
      <c r="K6" s="24"/>
    </row>
    <row r="7" spans="1:11" ht="25.5">
      <c r="A7" s="32"/>
      <c r="B7" s="31"/>
      <c r="C7" s="31"/>
      <c r="D7" s="177" t="s">
        <v>114</v>
      </c>
      <c r="E7" s="177"/>
      <c r="F7" s="177"/>
      <c r="G7" s="31"/>
      <c r="H7" s="31"/>
      <c r="I7" s="31"/>
      <c r="J7" s="31"/>
      <c r="K7" s="24"/>
    </row>
    <row r="8" spans="1:11" ht="15" hidden="1">
      <c r="A8" s="32" t="s">
        <v>105</v>
      </c>
      <c r="B8" s="31"/>
      <c r="C8" s="31"/>
      <c r="D8" s="31"/>
      <c r="E8" s="31"/>
      <c r="F8" s="31"/>
      <c r="G8" s="31"/>
      <c r="H8" s="31"/>
      <c r="I8" s="31"/>
      <c r="J8" s="31"/>
      <c r="K8" s="24"/>
    </row>
    <row r="9" spans="1:11" ht="15.75" thickBot="1">
      <c r="A9" s="32"/>
      <c r="B9" s="31"/>
      <c r="C9" s="31"/>
      <c r="D9" s="31"/>
      <c r="E9" s="31"/>
      <c r="F9" s="31"/>
      <c r="G9" s="31"/>
      <c r="H9" s="31"/>
      <c r="I9" s="31"/>
      <c r="J9" s="31"/>
      <c r="K9" s="24"/>
    </row>
    <row r="10" spans="1:16" ht="15.75" thickBot="1">
      <c r="A10" s="49"/>
      <c r="B10" s="33"/>
      <c r="C10" s="33"/>
      <c r="D10" s="33"/>
      <c r="E10" s="33"/>
      <c r="F10" s="34"/>
      <c r="G10" s="202" t="s">
        <v>167</v>
      </c>
      <c r="H10" s="203"/>
      <c r="I10" s="203"/>
      <c r="J10" s="203"/>
      <c r="K10" s="203"/>
      <c r="L10" s="203"/>
      <c r="M10" s="203"/>
      <c r="N10" s="203"/>
      <c r="O10" s="203"/>
      <c r="P10" s="204"/>
    </row>
    <row r="11" spans="1:16" ht="15.75" thickBot="1">
      <c r="A11" s="50"/>
      <c r="B11" s="52"/>
      <c r="C11" s="52"/>
      <c r="D11" s="52"/>
      <c r="E11" s="52"/>
      <c r="F11" s="40"/>
      <c r="G11" s="110" t="s">
        <v>6</v>
      </c>
      <c r="H11" s="202" t="s">
        <v>111</v>
      </c>
      <c r="I11" s="203"/>
      <c r="J11" s="203"/>
      <c r="K11" s="203"/>
      <c r="L11" s="203"/>
      <c r="M11" s="203"/>
      <c r="N11" s="203"/>
      <c r="O11" s="203"/>
      <c r="P11" s="204"/>
    </row>
    <row r="12" spans="1:16" ht="111" customHeight="1" thickBot="1">
      <c r="A12" s="51" t="s">
        <v>102</v>
      </c>
      <c r="B12" s="214" t="s">
        <v>180</v>
      </c>
      <c r="C12" s="51" t="s">
        <v>109</v>
      </c>
      <c r="D12" s="51" t="s">
        <v>110</v>
      </c>
      <c r="E12" s="51" t="s">
        <v>181</v>
      </c>
      <c r="F12" s="212" t="s">
        <v>107</v>
      </c>
      <c r="G12" s="54"/>
      <c r="H12" s="28" t="s">
        <v>8</v>
      </c>
      <c r="I12" s="26" t="s">
        <v>112</v>
      </c>
      <c r="J12" s="111" t="s">
        <v>9</v>
      </c>
      <c r="K12" s="35" t="s">
        <v>112</v>
      </c>
      <c r="L12" s="209" t="s">
        <v>104</v>
      </c>
      <c r="O12" s="111" t="s">
        <v>184</v>
      </c>
      <c r="P12" s="35" t="s">
        <v>112</v>
      </c>
    </row>
    <row r="13" spans="1:16" ht="81" customHeight="1" hidden="1" thickBot="1">
      <c r="A13" s="36"/>
      <c r="B13" s="213"/>
      <c r="C13" s="39"/>
      <c r="D13" s="37"/>
      <c r="E13" s="38"/>
      <c r="F13" s="213"/>
      <c r="G13" s="39"/>
      <c r="H13" s="35"/>
      <c r="I13" s="39"/>
      <c r="J13" s="37"/>
      <c r="K13" s="55"/>
      <c r="L13" s="210"/>
      <c r="O13" s="37"/>
      <c r="P13" s="55"/>
    </row>
    <row r="14" spans="1:16" ht="0.75" customHeight="1" hidden="1" thickBot="1">
      <c r="A14" s="52"/>
      <c r="B14" s="56"/>
      <c r="C14" s="56"/>
      <c r="D14" s="56"/>
      <c r="E14" s="56"/>
      <c r="F14" s="56"/>
      <c r="G14" s="56"/>
      <c r="H14" s="40"/>
      <c r="I14" s="56"/>
      <c r="J14" s="56">
        <v>10</v>
      </c>
      <c r="K14" s="57"/>
      <c r="O14" s="56">
        <v>10</v>
      </c>
      <c r="P14" s="57"/>
    </row>
    <row r="15" spans="1:16" ht="15.75" thickBot="1">
      <c r="A15" s="58">
        <v>1</v>
      </c>
      <c r="B15" s="41">
        <v>2</v>
      </c>
      <c r="C15" s="41">
        <v>3</v>
      </c>
      <c r="D15" s="41">
        <v>4</v>
      </c>
      <c r="E15" s="41">
        <v>5</v>
      </c>
      <c r="F15" s="41">
        <v>6</v>
      </c>
      <c r="G15" s="48">
        <v>7</v>
      </c>
      <c r="H15" s="48">
        <v>8</v>
      </c>
      <c r="I15" s="42">
        <v>9</v>
      </c>
      <c r="J15" s="41">
        <v>10</v>
      </c>
      <c r="K15" s="59">
        <v>11</v>
      </c>
      <c r="L15" s="112">
        <v>11</v>
      </c>
      <c r="O15" s="41">
        <v>12</v>
      </c>
      <c r="P15" s="59">
        <v>13</v>
      </c>
    </row>
    <row r="16" spans="1:16" ht="27" customHeight="1" thickBot="1">
      <c r="A16" s="205" t="s">
        <v>115</v>
      </c>
      <c r="B16" s="206"/>
      <c r="C16" s="206"/>
      <c r="D16" s="206"/>
      <c r="E16" s="206"/>
      <c r="F16" s="206"/>
      <c r="G16" s="206"/>
      <c r="H16" s="206"/>
      <c r="I16" s="206"/>
      <c r="J16" s="206"/>
      <c r="K16" s="206"/>
      <c r="L16" s="203"/>
      <c r="M16" s="203"/>
      <c r="N16" s="203"/>
      <c r="O16" s="203"/>
      <c r="P16" s="204"/>
    </row>
    <row r="17" spans="1:12" ht="0.75" customHeight="1" hidden="1" thickBot="1">
      <c r="A17" s="53">
        <v>1</v>
      </c>
      <c r="B17" s="46" t="s">
        <v>100</v>
      </c>
      <c r="C17" s="46"/>
      <c r="D17" s="46"/>
      <c r="E17" s="211"/>
      <c r="F17" s="47" t="s">
        <v>96</v>
      </c>
      <c r="G17" s="43"/>
      <c r="H17" s="43"/>
      <c r="I17" s="27"/>
      <c r="J17" s="25"/>
      <c r="K17" s="60"/>
      <c r="L17" s="113"/>
    </row>
    <row r="18" spans="1:12" ht="15.75" customHeight="1" hidden="1" thickBot="1">
      <c r="A18" s="53"/>
      <c r="B18" s="46" t="s">
        <v>101</v>
      </c>
      <c r="C18" s="46"/>
      <c r="D18" s="46"/>
      <c r="E18" s="211"/>
      <c r="F18" s="47" t="s">
        <v>97</v>
      </c>
      <c r="G18" s="43"/>
      <c r="H18" s="43"/>
      <c r="I18" s="27"/>
      <c r="J18" s="25"/>
      <c r="K18" s="60"/>
      <c r="L18" s="23"/>
    </row>
    <row r="19" spans="1:12" ht="15.75" customHeight="1" hidden="1" thickBot="1">
      <c r="A19" s="53"/>
      <c r="B19" s="46"/>
      <c r="C19" s="46"/>
      <c r="D19" s="46"/>
      <c r="E19" s="211"/>
      <c r="F19" s="47" t="s">
        <v>98</v>
      </c>
      <c r="G19" s="43"/>
      <c r="H19" s="43"/>
      <c r="I19" s="27"/>
      <c r="J19" s="25"/>
      <c r="K19" s="60"/>
      <c r="L19" s="23"/>
    </row>
    <row r="20" spans="1:12" ht="23.25" customHeight="1" hidden="1" thickBot="1">
      <c r="A20" s="53"/>
      <c r="B20" s="46"/>
      <c r="C20" s="46"/>
      <c r="D20" s="46"/>
      <c r="E20" s="211"/>
      <c r="F20" s="47" t="s">
        <v>99</v>
      </c>
      <c r="G20" s="43"/>
      <c r="H20" s="43"/>
      <c r="I20" s="27"/>
      <c r="J20" s="25"/>
      <c r="K20" s="60"/>
      <c r="L20" s="23"/>
    </row>
    <row r="21" spans="1:12" ht="29.25" customHeight="1" hidden="1" thickBot="1">
      <c r="A21" s="53"/>
      <c r="B21" s="46"/>
      <c r="C21" s="46"/>
      <c r="D21" s="46"/>
      <c r="E21" s="211"/>
      <c r="F21" s="44" t="s">
        <v>103</v>
      </c>
      <c r="G21" s="45"/>
      <c r="H21" s="45"/>
      <c r="I21" s="28"/>
      <c r="J21" s="26"/>
      <c r="K21" s="61"/>
      <c r="L21" s="112"/>
    </row>
    <row r="22" spans="1:16" ht="29.25" customHeight="1" thickBot="1">
      <c r="A22" s="207" t="s">
        <v>116</v>
      </c>
      <c r="B22" s="208"/>
      <c r="C22" s="208"/>
      <c r="D22" s="208"/>
      <c r="E22" s="208"/>
      <c r="F22" s="208"/>
      <c r="G22" s="208"/>
      <c r="H22" s="208"/>
      <c r="I22" s="208"/>
      <c r="J22" s="208"/>
      <c r="K22" s="208"/>
      <c r="L22" s="203"/>
      <c r="M22" s="203"/>
      <c r="N22" s="203"/>
      <c r="O22" s="203"/>
      <c r="P22" s="204"/>
    </row>
    <row r="23" spans="1:16" ht="20.25" customHeight="1" thickBot="1">
      <c r="A23" s="75" t="s">
        <v>117</v>
      </c>
      <c r="B23" s="76" t="s">
        <v>203</v>
      </c>
      <c r="C23" s="227" t="s">
        <v>168</v>
      </c>
      <c r="D23" s="187" t="s">
        <v>178</v>
      </c>
      <c r="E23" s="224" t="s">
        <v>159</v>
      </c>
      <c r="F23" s="94" t="s">
        <v>6</v>
      </c>
      <c r="G23" s="165">
        <f>G24+G25+G27+G28</f>
        <v>68261.8</v>
      </c>
      <c r="H23" s="165">
        <f>H24+H25+H27+H28</f>
        <v>0</v>
      </c>
      <c r="I23" s="165">
        <f>I24+I25+I27+I28</f>
        <v>0</v>
      </c>
      <c r="J23" s="165">
        <f>J24+J25+J27+J28</f>
        <v>68261.8</v>
      </c>
      <c r="K23" s="165">
        <f>K24+K25+K27+K28</f>
        <v>68261.8</v>
      </c>
      <c r="L23" s="163"/>
      <c r="M23" s="164"/>
      <c r="N23" s="164"/>
      <c r="O23" s="165">
        <f>O24+O25+O27+O28</f>
        <v>0</v>
      </c>
      <c r="P23" s="165">
        <f>P24+P25+P27+P28</f>
        <v>0</v>
      </c>
    </row>
    <row r="24" spans="1:16" ht="15.75" thickBot="1">
      <c r="A24" s="63"/>
      <c r="B24" s="64"/>
      <c r="C24" s="228"/>
      <c r="D24" s="188"/>
      <c r="E24" s="219"/>
      <c r="F24" s="70" t="s">
        <v>108</v>
      </c>
      <c r="G24" s="68">
        <f>J24</f>
        <v>217.8</v>
      </c>
      <c r="H24" s="71">
        <v>0</v>
      </c>
      <c r="I24" s="72">
        <v>0</v>
      </c>
      <c r="J24" s="73">
        <v>217.8</v>
      </c>
      <c r="K24" s="62">
        <f>J24</f>
        <v>217.8</v>
      </c>
      <c r="L24" s="124"/>
      <c r="M24" s="166"/>
      <c r="N24" s="166"/>
      <c r="O24" s="73">
        <v>0</v>
      </c>
      <c r="P24" s="62">
        <v>0</v>
      </c>
    </row>
    <row r="25" spans="1:16" ht="15.75" thickBot="1">
      <c r="A25" s="63"/>
      <c r="B25" s="64"/>
      <c r="C25" s="228"/>
      <c r="D25" s="188"/>
      <c r="E25" s="219"/>
      <c r="F25" s="67" t="s">
        <v>27</v>
      </c>
      <c r="G25" s="68">
        <f>J25</f>
        <v>5960</v>
      </c>
      <c r="H25" s="71">
        <v>0</v>
      </c>
      <c r="I25" s="72">
        <v>0</v>
      </c>
      <c r="J25" s="73">
        <v>5960</v>
      </c>
      <c r="K25" s="62">
        <f>J25</f>
        <v>5960</v>
      </c>
      <c r="L25" s="124"/>
      <c r="M25" s="166"/>
      <c r="N25" s="166"/>
      <c r="O25" s="73">
        <v>0</v>
      </c>
      <c r="P25" s="62">
        <v>0</v>
      </c>
    </row>
    <row r="26" spans="1:16" ht="15.75" thickBot="1">
      <c r="A26" s="63"/>
      <c r="B26" s="64"/>
      <c r="C26" s="228"/>
      <c r="D26" s="188"/>
      <c r="E26" s="219"/>
      <c r="F26" s="67" t="s">
        <v>25</v>
      </c>
      <c r="G26" s="68">
        <v>0</v>
      </c>
      <c r="H26" s="71">
        <v>0</v>
      </c>
      <c r="I26" s="72">
        <v>0</v>
      </c>
      <c r="J26" s="73">
        <v>0</v>
      </c>
      <c r="K26" s="62">
        <v>0</v>
      </c>
      <c r="L26" s="124"/>
      <c r="M26" s="166"/>
      <c r="N26" s="166"/>
      <c r="O26" s="73">
        <v>0</v>
      </c>
      <c r="P26" s="62">
        <v>0</v>
      </c>
    </row>
    <row r="27" spans="1:16" ht="15.75" thickBot="1">
      <c r="A27" s="63"/>
      <c r="B27" s="64"/>
      <c r="C27" s="228"/>
      <c r="D27" s="188"/>
      <c r="E27" s="219"/>
      <c r="F27" s="74" t="s">
        <v>197</v>
      </c>
      <c r="G27" s="68">
        <f>J27</f>
        <v>62084</v>
      </c>
      <c r="H27" s="71">
        <v>0</v>
      </c>
      <c r="I27" s="72">
        <v>0</v>
      </c>
      <c r="J27" s="73">
        <v>62084</v>
      </c>
      <c r="K27" s="62">
        <f>J27</f>
        <v>62084</v>
      </c>
      <c r="L27" s="124"/>
      <c r="M27" s="166"/>
      <c r="N27" s="166"/>
      <c r="O27" s="73">
        <v>0</v>
      </c>
      <c r="P27" s="62">
        <v>0</v>
      </c>
    </row>
    <row r="28" spans="1:19" ht="17.25" customHeight="1" thickBot="1">
      <c r="A28" s="63"/>
      <c r="B28" s="64"/>
      <c r="C28" s="229"/>
      <c r="D28" s="189"/>
      <c r="E28" s="219"/>
      <c r="F28" s="74" t="s">
        <v>106</v>
      </c>
      <c r="G28" s="68">
        <v>0</v>
      </c>
      <c r="H28" s="71">
        <v>0</v>
      </c>
      <c r="I28" s="72">
        <v>0</v>
      </c>
      <c r="J28" s="73">
        <v>0</v>
      </c>
      <c r="K28" s="62">
        <v>0</v>
      </c>
      <c r="L28" s="124"/>
      <c r="M28" s="166"/>
      <c r="N28" s="166"/>
      <c r="O28" s="73">
        <v>0</v>
      </c>
      <c r="P28" s="62">
        <v>0</v>
      </c>
      <c r="S28" s="116"/>
    </row>
    <row r="29" spans="1:16" ht="18" customHeight="1" thickBot="1">
      <c r="A29" s="75" t="s">
        <v>118</v>
      </c>
      <c r="B29" s="76" t="s">
        <v>204</v>
      </c>
      <c r="C29" s="227" t="s">
        <v>168</v>
      </c>
      <c r="D29" s="187" t="s">
        <v>178</v>
      </c>
      <c r="E29" s="224" t="s">
        <v>159</v>
      </c>
      <c r="F29" s="67" t="s">
        <v>6</v>
      </c>
      <c r="G29" s="68">
        <f>G30+G31+G33+G34</f>
        <v>133326.3</v>
      </c>
      <c r="H29" s="68">
        <f>H30+H31+H33+H34</f>
        <v>67961.9</v>
      </c>
      <c r="I29" s="68">
        <f>I30+I31+I33+I34</f>
        <v>20024</v>
      </c>
      <c r="J29" s="68">
        <f>J30+J31+J33+J34</f>
        <v>65364.4</v>
      </c>
      <c r="K29" s="68">
        <f>K30+K31+K33+K34</f>
        <v>40439.9</v>
      </c>
      <c r="L29" s="124"/>
      <c r="M29" s="166"/>
      <c r="N29" s="166"/>
      <c r="O29" s="68">
        <f>O30+O31+O33+O34</f>
        <v>0</v>
      </c>
      <c r="P29" s="68">
        <f>P30+P31+P33+P34</f>
        <v>0</v>
      </c>
    </row>
    <row r="30" spans="1:16" ht="15.75" thickBot="1">
      <c r="A30" s="63"/>
      <c r="B30" s="64"/>
      <c r="C30" s="228"/>
      <c r="D30" s="188"/>
      <c r="E30" s="219"/>
      <c r="F30" s="70" t="s">
        <v>108</v>
      </c>
      <c r="G30" s="68">
        <f>H30+J30</f>
        <v>4225.5</v>
      </c>
      <c r="H30" s="71">
        <v>4136.9</v>
      </c>
      <c r="I30" s="72">
        <v>0</v>
      </c>
      <c r="J30" s="73">
        <v>88.6</v>
      </c>
      <c r="K30" s="62">
        <v>88.6</v>
      </c>
      <c r="L30" s="124"/>
      <c r="M30" s="166"/>
      <c r="N30" s="166"/>
      <c r="O30" s="73">
        <v>0</v>
      </c>
      <c r="P30" s="62">
        <v>0</v>
      </c>
    </row>
    <row r="31" spans="1:16" ht="15.75" thickBot="1">
      <c r="A31" s="63"/>
      <c r="B31" s="64"/>
      <c r="C31" s="228"/>
      <c r="D31" s="188"/>
      <c r="E31" s="219"/>
      <c r="F31" s="67" t="s">
        <v>27</v>
      </c>
      <c r="G31" s="68">
        <f>H31+J31</f>
        <v>4394.8</v>
      </c>
      <c r="H31" s="79">
        <v>0</v>
      </c>
      <c r="I31" s="80">
        <v>0</v>
      </c>
      <c r="J31" s="81">
        <v>4394.8</v>
      </c>
      <c r="K31" s="82">
        <v>4394.8</v>
      </c>
      <c r="L31" s="125"/>
      <c r="M31" s="166"/>
      <c r="N31" s="166"/>
      <c r="O31" s="73">
        <v>0</v>
      </c>
      <c r="P31" s="62">
        <v>0</v>
      </c>
    </row>
    <row r="32" spans="1:16" ht="15.75" thickBot="1">
      <c r="A32" s="63"/>
      <c r="B32" s="64"/>
      <c r="C32" s="228"/>
      <c r="D32" s="188"/>
      <c r="E32" s="219"/>
      <c r="F32" s="67" t="s">
        <v>25</v>
      </c>
      <c r="G32" s="68">
        <v>0</v>
      </c>
      <c r="H32" s="95">
        <v>0</v>
      </c>
      <c r="I32" s="86">
        <v>0</v>
      </c>
      <c r="J32" s="87">
        <v>0</v>
      </c>
      <c r="K32" s="88">
        <v>0</v>
      </c>
      <c r="L32" s="152"/>
      <c r="M32" s="153"/>
      <c r="N32" s="153"/>
      <c r="O32" s="73">
        <v>0</v>
      </c>
      <c r="P32" s="62">
        <v>0</v>
      </c>
    </row>
    <row r="33" spans="1:16" ht="15.75" thickBot="1">
      <c r="A33" s="63"/>
      <c r="B33" s="64"/>
      <c r="C33" s="228"/>
      <c r="D33" s="188"/>
      <c r="E33" s="219"/>
      <c r="F33" s="74" t="s">
        <v>197</v>
      </c>
      <c r="G33" s="68">
        <f>H33+J33</f>
        <v>124706</v>
      </c>
      <c r="H33" s="79">
        <v>63825</v>
      </c>
      <c r="I33" s="80">
        <v>20024</v>
      </c>
      <c r="J33" s="81">
        <v>60881</v>
      </c>
      <c r="K33" s="82">
        <v>35956.5</v>
      </c>
      <c r="L33" s="151"/>
      <c r="M33" s="166"/>
      <c r="N33" s="166"/>
      <c r="O33" s="81">
        <v>0</v>
      </c>
      <c r="P33" s="82">
        <v>0</v>
      </c>
    </row>
    <row r="34" spans="1:17" ht="15.75" customHeight="1" thickBot="1">
      <c r="A34" s="63"/>
      <c r="B34" s="64"/>
      <c r="C34" s="229"/>
      <c r="D34" s="189"/>
      <c r="E34" s="219"/>
      <c r="F34" s="74" t="s">
        <v>106</v>
      </c>
      <c r="G34" s="68">
        <f>H34+J34</f>
        <v>0</v>
      </c>
      <c r="H34" s="95">
        <v>0</v>
      </c>
      <c r="I34" s="85">
        <v>0</v>
      </c>
      <c r="J34" s="86">
        <v>0</v>
      </c>
      <c r="K34" s="87">
        <v>0</v>
      </c>
      <c r="L34" s="88">
        <v>0</v>
      </c>
      <c r="M34" s="152"/>
      <c r="N34" s="153"/>
      <c r="O34" s="95">
        <v>0</v>
      </c>
      <c r="P34" s="85">
        <v>0</v>
      </c>
      <c r="Q34" s="80"/>
    </row>
    <row r="35" spans="1:16" ht="15.75" thickBot="1">
      <c r="A35" s="75" t="s">
        <v>185</v>
      </c>
      <c r="B35" s="76" t="s">
        <v>122</v>
      </c>
      <c r="C35" s="76"/>
      <c r="D35" s="76"/>
      <c r="E35" s="89"/>
      <c r="F35" s="70" t="s">
        <v>6</v>
      </c>
      <c r="G35" s="68">
        <f>G36+G37+G39+G40</f>
        <v>201588.1</v>
      </c>
      <c r="H35" s="68">
        <f>H36+H37+H39+H40</f>
        <v>67961.9</v>
      </c>
      <c r="I35" s="68">
        <f>I36+I37+I39+I40</f>
        <v>20024</v>
      </c>
      <c r="J35" s="68">
        <f>J36+J37+J39+J40</f>
        <v>133626.2</v>
      </c>
      <c r="K35" s="68">
        <f>K36+K37+K39+K40</f>
        <v>108701.7</v>
      </c>
      <c r="L35" s="121"/>
      <c r="M35" s="166"/>
      <c r="N35" s="166"/>
      <c r="O35" s="68">
        <f>O36+O37+O39+O40</f>
        <v>0</v>
      </c>
      <c r="P35" s="68">
        <f>P36+P37+P39+P40</f>
        <v>0</v>
      </c>
    </row>
    <row r="36" spans="1:16" ht="15.75" thickBot="1">
      <c r="A36" s="63"/>
      <c r="B36" s="64"/>
      <c r="C36" s="64"/>
      <c r="D36" s="64"/>
      <c r="E36" s="90"/>
      <c r="F36" s="91" t="s">
        <v>108</v>
      </c>
      <c r="G36" s="68">
        <f aca="true" t="shared" si="0" ref="G36:K37">G24+G30</f>
        <v>4443.3</v>
      </c>
      <c r="H36" s="68">
        <f t="shared" si="0"/>
        <v>4136.9</v>
      </c>
      <c r="I36" s="68">
        <f t="shared" si="0"/>
        <v>0</v>
      </c>
      <c r="J36" s="68">
        <f t="shared" si="0"/>
        <v>306.4</v>
      </c>
      <c r="K36" s="68">
        <f t="shared" si="0"/>
        <v>306.4</v>
      </c>
      <c r="L36" s="124"/>
      <c r="M36" s="166"/>
      <c r="N36" s="166"/>
      <c r="O36" s="68">
        <f>O24+O30</f>
        <v>0</v>
      </c>
      <c r="P36" s="68">
        <f>P24+P30</f>
        <v>0</v>
      </c>
    </row>
    <row r="37" spans="1:16" ht="15.75" thickBot="1">
      <c r="A37" s="63"/>
      <c r="B37" s="64"/>
      <c r="C37" s="64"/>
      <c r="D37" s="64"/>
      <c r="E37" s="90"/>
      <c r="F37" s="67" t="s">
        <v>27</v>
      </c>
      <c r="G37" s="68">
        <f t="shared" si="0"/>
        <v>10354.8</v>
      </c>
      <c r="H37" s="68">
        <f t="shared" si="0"/>
        <v>0</v>
      </c>
      <c r="I37" s="68">
        <f t="shared" si="0"/>
        <v>0</v>
      </c>
      <c r="J37" s="68">
        <f t="shared" si="0"/>
        <v>10354.8</v>
      </c>
      <c r="K37" s="68">
        <f t="shared" si="0"/>
        <v>10354.8</v>
      </c>
      <c r="L37" s="124"/>
      <c r="M37" s="166"/>
      <c r="N37" s="166"/>
      <c r="O37" s="68">
        <f>O25+O31</f>
        <v>0</v>
      </c>
      <c r="P37" s="68">
        <f>P25+P31</f>
        <v>0</v>
      </c>
    </row>
    <row r="38" spans="1:16" ht="15.75" thickBot="1">
      <c r="A38" s="63"/>
      <c r="B38" s="64"/>
      <c r="C38" s="64"/>
      <c r="D38" s="64"/>
      <c r="E38" s="90"/>
      <c r="F38" s="67" t="s">
        <v>25</v>
      </c>
      <c r="G38" s="68">
        <v>0</v>
      </c>
      <c r="H38" s="68">
        <v>0</v>
      </c>
      <c r="I38" s="68">
        <v>0</v>
      </c>
      <c r="J38" s="68">
        <v>0</v>
      </c>
      <c r="K38" s="68">
        <v>0</v>
      </c>
      <c r="L38" s="124"/>
      <c r="M38" s="166"/>
      <c r="N38" s="166"/>
      <c r="O38" s="68">
        <v>0</v>
      </c>
      <c r="P38" s="68">
        <v>0</v>
      </c>
    </row>
    <row r="39" spans="1:16" ht="15.75" thickBot="1">
      <c r="A39" s="63"/>
      <c r="B39" s="64"/>
      <c r="C39" s="64"/>
      <c r="D39" s="64"/>
      <c r="E39" s="90"/>
      <c r="F39" s="74" t="s">
        <v>197</v>
      </c>
      <c r="G39" s="68">
        <f aca="true" t="shared" si="1" ref="G39:K40">G27+G33</f>
        <v>186790</v>
      </c>
      <c r="H39" s="68">
        <f t="shared" si="1"/>
        <v>63825</v>
      </c>
      <c r="I39" s="68">
        <f t="shared" si="1"/>
        <v>20024</v>
      </c>
      <c r="J39" s="68">
        <f t="shared" si="1"/>
        <v>122965</v>
      </c>
      <c r="K39" s="68">
        <f t="shared" si="1"/>
        <v>98040.5</v>
      </c>
      <c r="L39" s="124"/>
      <c r="M39" s="166"/>
      <c r="N39" s="166"/>
      <c r="O39" s="68">
        <f>O27+O33</f>
        <v>0</v>
      </c>
      <c r="P39" s="68">
        <f>P27+P33</f>
        <v>0</v>
      </c>
    </row>
    <row r="40" spans="1:16" ht="15.75" thickBot="1">
      <c r="A40" s="63"/>
      <c r="B40" s="64"/>
      <c r="C40" s="64"/>
      <c r="D40" s="64"/>
      <c r="E40" s="90"/>
      <c r="F40" s="92" t="s">
        <v>106</v>
      </c>
      <c r="G40" s="96">
        <f t="shared" si="1"/>
        <v>0</v>
      </c>
      <c r="H40" s="96">
        <f t="shared" si="1"/>
        <v>0</v>
      </c>
      <c r="I40" s="96">
        <f t="shared" si="1"/>
        <v>0</v>
      </c>
      <c r="J40" s="96">
        <f t="shared" si="1"/>
        <v>0</v>
      </c>
      <c r="K40" s="96">
        <f t="shared" si="1"/>
        <v>0</v>
      </c>
      <c r="L40" s="168"/>
      <c r="M40" s="169"/>
      <c r="N40" s="169"/>
      <c r="O40" s="96">
        <f>O28+O34</f>
        <v>0</v>
      </c>
      <c r="P40" s="96">
        <f>P28+P34</f>
        <v>0</v>
      </c>
    </row>
    <row r="41" spans="1:16" ht="25.5" customHeight="1" thickBot="1">
      <c r="A41" s="183" t="s">
        <v>119</v>
      </c>
      <c r="B41" s="184"/>
      <c r="C41" s="184"/>
      <c r="D41" s="184"/>
      <c r="E41" s="184"/>
      <c r="F41" s="184"/>
      <c r="G41" s="184"/>
      <c r="H41" s="184"/>
      <c r="I41" s="184"/>
      <c r="J41" s="184"/>
      <c r="K41" s="184"/>
      <c r="L41" s="185"/>
      <c r="M41" s="185"/>
      <c r="N41" s="185"/>
      <c r="O41" s="185"/>
      <c r="P41" s="186"/>
    </row>
    <row r="42" spans="1:16" ht="19.5" customHeight="1" thickBot="1">
      <c r="A42" s="63" t="s">
        <v>120</v>
      </c>
      <c r="B42" s="64" t="s">
        <v>203</v>
      </c>
      <c r="C42" s="230" t="s">
        <v>169</v>
      </c>
      <c r="D42" s="188" t="s">
        <v>179</v>
      </c>
      <c r="E42" s="219" t="s">
        <v>159</v>
      </c>
      <c r="F42" s="67" t="s">
        <v>6</v>
      </c>
      <c r="G42" s="68">
        <f>G43+G44+G46+G47</f>
        <v>11820</v>
      </c>
      <c r="H42" s="68">
        <f>H43+H44+H46+H47</f>
        <v>11013.8</v>
      </c>
      <c r="I42" s="68">
        <f>I43+I44+I46+I47</f>
        <v>11013.8</v>
      </c>
      <c r="J42" s="68">
        <f>J43+J44+J46+J47</f>
        <v>806.2</v>
      </c>
      <c r="K42" s="68">
        <f>K43+K44+K46+K47</f>
        <v>806.2</v>
      </c>
      <c r="L42" s="121"/>
      <c r="M42" s="166"/>
      <c r="N42" s="166"/>
      <c r="O42" s="68">
        <f>O43+O44+O46+O47</f>
        <v>0</v>
      </c>
      <c r="P42" s="68">
        <f>P43+P44+P46+P47</f>
        <v>0</v>
      </c>
    </row>
    <row r="43" spans="1:16" ht="15.75" thickBot="1">
      <c r="A43" s="63"/>
      <c r="B43" s="64"/>
      <c r="C43" s="228"/>
      <c r="D43" s="188"/>
      <c r="E43" s="219"/>
      <c r="F43" s="70" t="s">
        <v>108</v>
      </c>
      <c r="G43" s="68">
        <f>H43+J43</f>
        <v>0</v>
      </c>
      <c r="H43" s="68">
        <v>0</v>
      </c>
      <c r="I43" s="71">
        <v>0</v>
      </c>
      <c r="J43" s="72">
        <v>0</v>
      </c>
      <c r="K43" s="62">
        <v>0</v>
      </c>
      <c r="L43" s="124"/>
      <c r="M43" s="166"/>
      <c r="N43" s="166"/>
      <c r="O43" s="72">
        <v>0</v>
      </c>
      <c r="P43" s="62">
        <v>0</v>
      </c>
    </row>
    <row r="44" spans="1:16" ht="15.75" thickBot="1">
      <c r="A44" s="63"/>
      <c r="B44" s="64"/>
      <c r="C44" s="228"/>
      <c r="D44" s="188"/>
      <c r="E44" s="219"/>
      <c r="F44" s="67" t="s">
        <v>27</v>
      </c>
      <c r="G44" s="68">
        <v>470</v>
      </c>
      <c r="H44" s="68">
        <v>0</v>
      </c>
      <c r="I44" s="71">
        <v>0</v>
      </c>
      <c r="J44" s="72">
        <v>470</v>
      </c>
      <c r="K44" s="62">
        <v>470</v>
      </c>
      <c r="L44" s="124"/>
      <c r="M44" s="166"/>
      <c r="N44" s="166"/>
      <c r="O44" s="72">
        <v>0</v>
      </c>
      <c r="P44" s="62">
        <v>0</v>
      </c>
    </row>
    <row r="45" spans="1:16" ht="15.75" thickBot="1">
      <c r="A45" s="63"/>
      <c r="B45" s="64"/>
      <c r="C45" s="228"/>
      <c r="D45" s="188"/>
      <c r="E45" s="219"/>
      <c r="F45" s="67" t="s">
        <v>25</v>
      </c>
      <c r="G45" s="68">
        <v>0</v>
      </c>
      <c r="H45" s="68">
        <v>0</v>
      </c>
      <c r="I45" s="71">
        <v>0</v>
      </c>
      <c r="J45" s="72">
        <v>0</v>
      </c>
      <c r="K45" s="62">
        <v>0</v>
      </c>
      <c r="L45" s="124"/>
      <c r="M45" s="166"/>
      <c r="N45" s="166"/>
      <c r="O45" s="72">
        <v>0</v>
      </c>
      <c r="P45" s="62">
        <v>0</v>
      </c>
    </row>
    <row r="46" spans="1:16" ht="15.75" thickBot="1">
      <c r="A46" s="63"/>
      <c r="B46" s="64"/>
      <c r="C46" s="228"/>
      <c r="D46" s="188"/>
      <c r="E46" s="219"/>
      <c r="F46" s="74" t="s">
        <v>197</v>
      </c>
      <c r="G46" s="68">
        <f>H46+J46</f>
        <v>11350</v>
      </c>
      <c r="H46" s="68">
        <v>11013.8</v>
      </c>
      <c r="I46" s="71">
        <v>11013.8</v>
      </c>
      <c r="J46" s="72">
        <v>336.2</v>
      </c>
      <c r="K46" s="62">
        <v>336.2</v>
      </c>
      <c r="L46" s="124"/>
      <c r="M46" s="166"/>
      <c r="N46" s="166"/>
      <c r="O46" s="72">
        <v>0</v>
      </c>
      <c r="P46" s="62">
        <v>0</v>
      </c>
    </row>
    <row r="47" spans="1:16" ht="15.75" thickBot="1">
      <c r="A47" s="63"/>
      <c r="B47" s="64"/>
      <c r="C47" s="229"/>
      <c r="D47" s="189"/>
      <c r="E47" s="219"/>
      <c r="F47" s="92" t="s">
        <v>106</v>
      </c>
      <c r="G47" s="68">
        <f>H47+J47</f>
        <v>0</v>
      </c>
      <c r="H47" s="93">
        <v>0</v>
      </c>
      <c r="I47" s="79">
        <v>0</v>
      </c>
      <c r="J47" s="80">
        <v>0</v>
      </c>
      <c r="K47" s="82">
        <v>0</v>
      </c>
      <c r="L47" s="124"/>
      <c r="M47" s="166"/>
      <c r="N47" s="166"/>
      <c r="O47" s="80">
        <v>0</v>
      </c>
      <c r="P47" s="82">
        <v>0</v>
      </c>
    </row>
    <row r="48" spans="1:16" ht="15.75" thickBot="1">
      <c r="A48" s="198" t="s">
        <v>121</v>
      </c>
      <c r="B48" s="201" t="s">
        <v>204</v>
      </c>
      <c r="C48" s="227" t="s">
        <v>169</v>
      </c>
      <c r="D48" s="187" t="s">
        <v>179</v>
      </c>
      <c r="E48" s="190" t="s">
        <v>159</v>
      </c>
      <c r="F48" s="94" t="s">
        <v>6</v>
      </c>
      <c r="G48" s="95">
        <f>G49+G50+G52+G53</f>
        <v>80919.5</v>
      </c>
      <c r="H48" s="95">
        <f>H49+H50+H52+H53</f>
        <v>30031.4</v>
      </c>
      <c r="I48" s="95">
        <f>I49+I50+I52+I53</f>
        <v>11300</v>
      </c>
      <c r="J48" s="95">
        <f>J49+J50+J52+J53</f>
        <v>50888.1</v>
      </c>
      <c r="K48" s="95">
        <f>K49+K50+K52+K53</f>
        <v>10500</v>
      </c>
      <c r="L48" s="124"/>
      <c r="M48" s="166"/>
      <c r="N48" s="166"/>
      <c r="O48" s="95">
        <f>O49+O50+O52+O53</f>
        <v>0</v>
      </c>
      <c r="P48" s="95">
        <f>P49+P50+P52+P53</f>
        <v>0</v>
      </c>
    </row>
    <row r="49" spans="1:16" ht="15.75" thickBot="1">
      <c r="A49" s="199"/>
      <c r="B49" s="181"/>
      <c r="C49" s="228"/>
      <c r="D49" s="188"/>
      <c r="E49" s="191"/>
      <c r="F49" s="70" t="s">
        <v>108</v>
      </c>
      <c r="G49" s="68">
        <f>H49+J49</f>
        <v>0</v>
      </c>
      <c r="H49" s="79">
        <v>0</v>
      </c>
      <c r="I49" s="72">
        <v>0</v>
      </c>
      <c r="J49" s="96">
        <v>0</v>
      </c>
      <c r="K49" s="71">
        <v>0</v>
      </c>
      <c r="L49" s="124"/>
      <c r="M49" s="166"/>
      <c r="N49" s="166"/>
      <c r="O49" s="96">
        <v>0</v>
      </c>
      <c r="P49" s="71">
        <v>0</v>
      </c>
    </row>
    <row r="50" spans="1:16" ht="15.75" thickBot="1">
      <c r="A50" s="199"/>
      <c r="B50" s="181"/>
      <c r="C50" s="228"/>
      <c r="D50" s="188"/>
      <c r="E50" s="191"/>
      <c r="F50" s="67" t="s">
        <v>27</v>
      </c>
      <c r="G50" s="68">
        <f>H50+J50</f>
        <v>2524.1</v>
      </c>
      <c r="H50" s="95">
        <v>0</v>
      </c>
      <c r="I50" s="71">
        <v>0</v>
      </c>
      <c r="J50" s="72">
        <v>2524.1</v>
      </c>
      <c r="K50" s="62">
        <v>0</v>
      </c>
      <c r="L50" s="124"/>
      <c r="M50" s="166"/>
      <c r="N50" s="166"/>
      <c r="O50" s="72">
        <v>0</v>
      </c>
      <c r="P50" s="62">
        <v>0</v>
      </c>
    </row>
    <row r="51" spans="1:16" ht="15.75" thickBot="1">
      <c r="A51" s="199"/>
      <c r="B51" s="181"/>
      <c r="C51" s="228"/>
      <c r="D51" s="188"/>
      <c r="E51" s="191"/>
      <c r="F51" s="67" t="s">
        <v>25</v>
      </c>
      <c r="G51" s="68">
        <v>0</v>
      </c>
      <c r="H51" s="68">
        <v>0</v>
      </c>
      <c r="I51" s="68">
        <v>0</v>
      </c>
      <c r="J51" s="68">
        <v>0</v>
      </c>
      <c r="K51" s="68">
        <v>0</v>
      </c>
      <c r="L51" s="124"/>
      <c r="M51" s="166"/>
      <c r="N51" s="166"/>
      <c r="O51" s="68">
        <v>0</v>
      </c>
      <c r="P51" s="68">
        <v>0</v>
      </c>
    </row>
    <row r="52" spans="1:16" ht="15.75" thickBot="1">
      <c r="A52" s="199"/>
      <c r="B52" s="181"/>
      <c r="C52" s="228"/>
      <c r="D52" s="188"/>
      <c r="E52" s="191"/>
      <c r="F52" s="74" t="s">
        <v>197</v>
      </c>
      <c r="G52" s="68">
        <f>H52+J52</f>
        <v>78395.4</v>
      </c>
      <c r="H52" s="95">
        <v>30031.4</v>
      </c>
      <c r="I52" s="71">
        <v>11300</v>
      </c>
      <c r="J52" s="72">
        <v>48364</v>
      </c>
      <c r="K52" s="62">
        <v>10500</v>
      </c>
      <c r="L52" s="124"/>
      <c r="M52" s="166"/>
      <c r="N52" s="166"/>
      <c r="O52" s="72">
        <v>0</v>
      </c>
      <c r="P52" s="62">
        <v>0</v>
      </c>
    </row>
    <row r="53" spans="1:16" ht="15.75" thickBot="1">
      <c r="A53" s="200"/>
      <c r="B53" s="182"/>
      <c r="C53" s="229"/>
      <c r="D53" s="189"/>
      <c r="E53" s="192"/>
      <c r="F53" s="97" t="s">
        <v>106</v>
      </c>
      <c r="G53" s="68">
        <f>H53+J53</f>
        <v>0</v>
      </c>
      <c r="H53" s="96">
        <v>0</v>
      </c>
      <c r="I53" s="98">
        <v>0</v>
      </c>
      <c r="J53" s="99">
        <v>0</v>
      </c>
      <c r="K53" s="100">
        <v>0</v>
      </c>
      <c r="L53" s="124"/>
      <c r="M53" s="166"/>
      <c r="N53" s="166"/>
      <c r="O53" s="99">
        <v>0</v>
      </c>
      <c r="P53" s="100">
        <v>0</v>
      </c>
    </row>
    <row r="54" spans="1:16" ht="18.75" customHeight="1" thickBot="1">
      <c r="A54" s="199" t="s">
        <v>186</v>
      </c>
      <c r="B54" s="181" t="s">
        <v>123</v>
      </c>
      <c r="C54" s="78"/>
      <c r="D54" s="78"/>
      <c r="E54" s="191"/>
      <c r="F54" s="67" t="s">
        <v>6</v>
      </c>
      <c r="G54" s="68">
        <f>G55+G56+G58+G59</f>
        <v>92739.5</v>
      </c>
      <c r="H54" s="68">
        <f>H55+H56+H58+H59</f>
        <v>41045.2</v>
      </c>
      <c r="I54" s="68">
        <f>I55+I56+I58+I59</f>
        <v>22313.8</v>
      </c>
      <c r="J54" s="68">
        <f>J55+J56+J58+J59</f>
        <v>51694.299999999996</v>
      </c>
      <c r="K54" s="68">
        <f>K55+K56+K58+K59</f>
        <v>11306.2</v>
      </c>
      <c r="L54" s="124"/>
      <c r="M54" s="166"/>
      <c r="N54" s="166"/>
      <c r="O54" s="68">
        <f>O55+O56+O58+O59</f>
        <v>0</v>
      </c>
      <c r="P54" s="68">
        <f>P55+P56+P58+P59</f>
        <v>0</v>
      </c>
    </row>
    <row r="55" spans="1:16" ht="15.75" thickBot="1">
      <c r="A55" s="199"/>
      <c r="B55" s="181"/>
      <c r="C55" s="78"/>
      <c r="D55" s="78"/>
      <c r="E55" s="191"/>
      <c r="F55" s="70" t="s">
        <v>108</v>
      </c>
      <c r="G55" s="68">
        <f aca="true" t="shared" si="2" ref="G55:K56">G43+G49</f>
        <v>0</v>
      </c>
      <c r="H55" s="68">
        <f t="shared" si="2"/>
        <v>0</v>
      </c>
      <c r="I55" s="68">
        <f t="shared" si="2"/>
        <v>0</v>
      </c>
      <c r="J55" s="68">
        <f t="shared" si="2"/>
        <v>0</v>
      </c>
      <c r="K55" s="68">
        <f t="shared" si="2"/>
        <v>0</v>
      </c>
      <c r="L55" s="124"/>
      <c r="M55" s="166"/>
      <c r="N55" s="166"/>
      <c r="O55" s="68">
        <f>O43+O49</f>
        <v>0</v>
      </c>
      <c r="P55" s="68">
        <f>P43+P49</f>
        <v>0</v>
      </c>
    </row>
    <row r="56" spans="1:16" ht="18" customHeight="1" thickBot="1">
      <c r="A56" s="199"/>
      <c r="B56" s="181"/>
      <c r="C56" s="78"/>
      <c r="D56" s="78"/>
      <c r="E56" s="191"/>
      <c r="F56" s="67" t="s">
        <v>27</v>
      </c>
      <c r="G56" s="68">
        <f t="shared" si="2"/>
        <v>2994.1</v>
      </c>
      <c r="H56" s="68">
        <f t="shared" si="2"/>
        <v>0</v>
      </c>
      <c r="I56" s="68">
        <f t="shared" si="2"/>
        <v>0</v>
      </c>
      <c r="J56" s="68">
        <f t="shared" si="2"/>
        <v>2994.1</v>
      </c>
      <c r="K56" s="68">
        <f t="shared" si="2"/>
        <v>470</v>
      </c>
      <c r="L56" s="124"/>
      <c r="M56" s="166"/>
      <c r="N56" s="166"/>
      <c r="O56" s="68">
        <f>O44+O50</f>
        <v>0</v>
      </c>
      <c r="P56" s="68">
        <f>P44+P50</f>
        <v>0</v>
      </c>
    </row>
    <row r="57" spans="1:16" ht="18" customHeight="1" thickBot="1">
      <c r="A57" s="199"/>
      <c r="B57" s="181"/>
      <c r="C57" s="78"/>
      <c r="D57" s="78"/>
      <c r="E57" s="191"/>
      <c r="F57" s="67" t="s">
        <v>25</v>
      </c>
      <c r="G57" s="68">
        <v>0</v>
      </c>
      <c r="H57" s="68">
        <v>0</v>
      </c>
      <c r="I57" s="68">
        <v>0</v>
      </c>
      <c r="J57" s="68">
        <v>0</v>
      </c>
      <c r="K57" s="68">
        <v>0</v>
      </c>
      <c r="L57" s="124"/>
      <c r="M57" s="166"/>
      <c r="N57" s="166"/>
      <c r="O57" s="68">
        <v>0</v>
      </c>
      <c r="P57" s="68">
        <v>0</v>
      </c>
    </row>
    <row r="58" spans="1:16" ht="15.75" thickBot="1">
      <c r="A58" s="199"/>
      <c r="B58" s="181"/>
      <c r="C58" s="78"/>
      <c r="D58" s="78"/>
      <c r="E58" s="191"/>
      <c r="F58" s="74" t="s">
        <v>197</v>
      </c>
      <c r="G58" s="68">
        <f>G46+G52</f>
        <v>89745.4</v>
      </c>
      <c r="H58" s="68">
        <f>H46+H52</f>
        <v>41045.2</v>
      </c>
      <c r="I58" s="68">
        <f>I46+I52</f>
        <v>22313.8</v>
      </c>
      <c r="J58" s="68">
        <f>J46+J52</f>
        <v>48700.2</v>
      </c>
      <c r="K58" s="68">
        <f>K46+K52</f>
        <v>10836.2</v>
      </c>
      <c r="L58" s="124"/>
      <c r="M58" s="166"/>
      <c r="N58" s="166"/>
      <c r="O58" s="68">
        <f>O46+O52</f>
        <v>0</v>
      </c>
      <c r="P58" s="68">
        <f>P46+P52</f>
        <v>0</v>
      </c>
    </row>
    <row r="59" spans="1:16" ht="15.75" thickBot="1">
      <c r="A59" s="199"/>
      <c r="B59" s="181"/>
      <c r="C59" s="78"/>
      <c r="D59" s="78"/>
      <c r="E59" s="191"/>
      <c r="F59" s="84" t="s">
        <v>106</v>
      </c>
      <c r="G59" s="68">
        <v>0</v>
      </c>
      <c r="H59" s="68">
        <v>0</v>
      </c>
      <c r="I59" s="68">
        <v>0</v>
      </c>
      <c r="J59" s="68">
        <v>0</v>
      </c>
      <c r="K59" s="68">
        <v>0</v>
      </c>
      <c r="L59" s="124"/>
      <c r="M59" s="166"/>
      <c r="N59" s="166"/>
      <c r="O59" s="68">
        <v>0</v>
      </c>
      <c r="P59" s="68">
        <v>0</v>
      </c>
    </row>
    <row r="60" spans="1:16" ht="15.75" thickBot="1">
      <c r="A60" s="198" t="s">
        <v>187</v>
      </c>
      <c r="B60" s="201" t="s">
        <v>124</v>
      </c>
      <c r="C60" s="77"/>
      <c r="D60" s="77"/>
      <c r="E60" s="190"/>
      <c r="F60" s="94" t="s">
        <v>6</v>
      </c>
      <c r="G60" s="95">
        <f>G61+G62+G64+G65</f>
        <v>294327.60000000003</v>
      </c>
      <c r="H60" s="95">
        <f>H61+H62+H64+H65</f>
        <v>109007.09999999999</v>
      </c>
      <c r="I60" s="95">
        <f>I61+I62+I64+I65</f>
        <v>42337.8</v>
      </c>
      <c r="J60" s="95">
        <f>J61+J62+J64+J65</f>
        <v>185320.5</v>
      </c>
      <c r="K60" s="95">
        <f>K61+K62+K64+K65</f>
        <v>120007.9</v>
      </c>
      <c r="L60" s="124"/>
      <c r="M60" s="166"/>
      <c r="N60" s="166"/>
      <c r="O60" s="95">
        <f>O61+O62+O64+O65</f>
        <v>0</v>
      </c>
      <c r="P60" s="95">
        <f>P61+P62+P64+P65</f>
        <v>0</v>
      </c>
    </row>
    <row r="61" spans="1:16" ht="15.75" thickBot="1">
      <c r="A61" s="199"/>
      <c r="B61" s="181"/>
      <c r="C61" s="78"/>
      <c r="D61" s="78"/>
      <c r="E61" s="191"/>
      <c r="F61" s="70" t="s">
        <v>108</v>
      </c>
      <c r="G61" s="68">
        <f aca="true" t="shared" si="3" ref="G61:K62">G36+G55</f>
        <v>4443.3</v>
      </c>
      <c r="H61" s="68">
        <f t="shared" si="3"/>
        <v>4136.9</v>
      </c>
      <c r="I61" s="68">
        <f t="shared" si="3"/>
        <v>0</v>
      </c>
      <c r="J61" s="68">
        <f t="shared" si="3"/>
        <v>306.4</v>
      </c>
      <c r="K61" s="68">
        <f t="shared" si="3"/>
        <v>306.4</v>
      </c>
      <c r="L61" s="124"/>
      <c r="M61" s="166"/>
      <c r="N61" s="166"/>
      <c r="O61" s="68">
        <f>O36+O55</f>
        <v>0</v>
      </c>
      <c r="P61" s="68">
        <f>P36+P55</f>
        <v>0</v>
      </c>
    </row>
    <row r="62" spans="1:16" ht="15.75" thickBot="1">
      <c r="A62" s="199"/>
      <c r="B62" s="181"/>
      <c r="C62" s="78"/>
      <c r="D62" s="78"/>
      <c r="E62" s="191"/>
      <c r="F62" s="67" t="s">
        <v>27</v>
      </c>
      <c r="G62" s="68">
        <f t="shared" si="3"/>
        <v>13348.9</v>
      </c>
      <c r="H62" s="68">
        <f t="shared" si="3"/>
        <v>0</v>
      </c>
      <c r="I62" s="68">
        <f t="shared" si="3"/>
        <v>0</v>
      </c>
      <c r="J62" s="68">
        <f t="shared" si="3"/>
        <v>13348.9</v>
      </c>
      <c r="K62" s="68">
        <f t="shared" si="3"/>
        <v>10824.8</v>
      </c>
      <c r="L62" s="124"/>
      <c r="M62" s="166"/>
      <c r="N62" s="166"/>
      <c r="O62" s="68">
        <f>O37+O56</f>
        <v>0</v>
      </c>
      <c r="P62" s="68">
        <f>P37+P56</f>
        <v>0</v>
      </c>
    </row>
    <row r="63" spans="1:16" ht="15.75" thickBot="1">
      <c r="A63" s="199"/>
      <c r="B63" s="181"/>
      <c r="C63" s="78"/>
      <c r="D63" s="78"/>
      <c r="E63" s="191"/>
      <c r="F63" s="67" t="s">
        <v>25</v>
      </c>
      <c r="G63" s="68">
        <v>0</v>
      </c>
      <c r="H63" s="68">
        <v>0</v>
      </c>
      <c r="I63" s="68">
        <v>0</v>
      </c>
      <c r="J63" s="68">
        <v>0</v>
      </c>
      <c r="K63" s="68">
        <v>0</v>
      </c>
      <c r="L63" s="124"/>
      <c r="M63" s="166"/>
      <c r="N63" s="166"/>
      <c r="O63" s="68">
        <v>0</v>
      </c>
      <c r="P63" s="68">
        <v>0</v>
      </c>
    </row>
    <row r="64" spans="1:16" ht="15.75" thickBot="1">
      <c r="A64" s="199"/>
      <c r="B64" s="181"/>
      <c r="C64" s="78"/>
      <c r="D64" s="78"/>
      <c r="E64" s="191"/>
      <c r="F64" s="74" t="s">
        <v>197</v>
      </c>
      <c r="G64" s="68">
        <f>G39+G58</f>
        <v>276535.4</v>
      </c>
      <c r="H64" s="68">
        <f>H39+H58</f>
        <v>104870.2</v>
      </c>
      <c r="I64" s="68">
        <f>I39+I58</f>
        <v>42337.8</v>
      </c>
      <c r="J64" s="68">
        <f>J39+J58</f>
        <v>171665.2</v>
      </c>
      <c r="K64" s="68">
        <f>K39+K58</f>
        <v>108876.7</v>
      </c>
      <c r="L64" s="124"/>
      <c r="M64" s="166"/>
      <c r="N64" s="166"/>
      <c r="O64" s="68">
        <f>O39+O58</f>
        <v>0</v>
      </c>
      <c r="P64" s="68">
        <f>P39+P58</f>
        <v>0</v>
      </c>
    </row>
    <row r="65" spans="1:16" ht="15.75" thickBot="1">
      <c r="A65" s="200"/>
      <c r="B65" s="182"/>
      <c r="C65" s="83"/>
      <c r="D65" s="83"/>
      <c r="E65" s="192"/>
      <c r="F65" s="97" t="s">
        <v>106</v>
      </c>
      <c r="G65" s="68"/>
      <c r="H65" s="96"/>
      <c r="I65" s="98"/>
      <c r="J65" s="99"/>
      <c r="K65" s="100"/>
      <c r="L65" s="124"/>
      <c r="M65" s="166"/>
      <c r="N65" s="166"/>
      <c r="O65" s="99"/>
      <c r="P65" s="100"/>
    </row>
    <row r="66" spans="1:16" ht="15.75" thickBot="1">
      <c r="A66" s="101">
        <v>1</v>
      </c>
      <c r="B66" s="102">
        <v>2</v>
      </c>
      <c r="C66" s="102">
        <v>3</v>
      </c>
      <c r="D66" s="102">
        <v>4</v>
      </c>
      <c r="E66" s="102">
        <v>5</v>
      </c>
      <c r="F66" s="102">
        <v>6</v>
      </c>
      <c r="G66" s="65">
        <v>7</v>
      </c>
      <c r="H66" s="65">
        <v>8</v>
      </c>
      <c r="I66" s="103">
        <v>9</v>
      </c>
      <c r="J66" s="102">
        <v>10</v>
      </c>
      <c r="K66" s="104">
        <v>11</v>
      </c>
      <c r="L66" s="125"/>
      <c r="M66" s="166"/>
      <c r="N66" s="166"/>
      <c r="O66" s="41">
        <v>12</v>
      </c>
      <c r="P66" s="59">
        <v>13</v>
      </c>
    </row>
    <row r="67" spans="1:16" ht="28.5" customHeight="1" thickBot="1">
      <c r="A67" s="183" t="s">
        <v>125</v>
      </c>
      <c r="B67" s="184"/>
      <c r="C67" s="184"/>
      <c r="D67" s="184"/>
      <c r="E67" s="184"/>
      <c r="F67" s="184"/>
      <c r="G67" s="184"/>
      <c r="H67" s="184"/>
      <c r="I67" s="184"/>
      <c r="J67" s="184"/>
      <c r="K67" s="184"/>
      <c r="L67" s="185"/>
      <c r="M67" s="185"/>
      <c r="N67" s="185"/>
      <c r="O67" s="185"/>
      <c r="P67" s="186"/>
    </row>
    <row r="68" spans="1:16" ht="39" customHeight="1" thickBot="1">
      <c r="A68" s="194" t="s">
        <v>131</v>
      </c>
      <c r="B68" s="195"/>
      <c r="C68" s="195"/>
      <c r="D68" s="195"/>
      <c r="E68" s="195"/>
      <c r="F68" s="195"/>
      <c r="G68" s="195"/>
      <c r="H68" s="195"/>
      <c r="I68" s="195"/>
      <c r="J68" s="195"/>
      <c r="K68" s="195"/>
      <c r="L68" s="196"/>
      <c r="M68" s="196"/>
      <c r="N68" s="196"/>
      <c r="O68" s="196"/>
      <c r="P68" s="197"/>
    </row>
    <row r="69" spans="1:16" ht="27.75" customHeight="1" thickBot="1">
      <c r="A69" s="183" t="s">
        <v>129</v>
      </c>
      <c r="B69" s="184"/>
      <c r="C69" s="184"/>
      <c r="D69" s="184"/>
      <c r="E69" s="184"/>
      <c r="F69" s="184"/>
      <c r="G69" s="184"/>
      <c r="H69" s="184"/>
      <c r="I69" s="184"/>
      <c r="J69" s="184"/>
      <c r="K69" s="184"/>
      <c r="L69" s="185"/>
      <c r="M69" s="185"/>
      <c r="N69" s="185"/>
      <c r="O69" s="185"/>
      <c r="P69" s="186"/>
    </row>
    <row r="70" spans="1:16" ht="18.75" customHeight="1" thickBot="1">
      <c r="A70" s="105" t="s">
        <v>133</v>
      </c>
      <c r="B70" s="181" t="s">
        <v>204</v>
      </c>
      <c r="C70" s="235" t="s">
        <v>208</v>
      </c>
      <c r="D70" s="188" t="s">
        <v>179</v>
      </c>
      <c r="E70" s="191" t="s">
        <v>159</v>
      </c>
      <c r="F70" s="67" t="s">
        <v>6</v>
      </c>
      <c r="G70" s="68">
        <f>G71+G72+G74+G75</f>
        <v>4018.5</v>
      </c>
      <c r="H70" s="68">
        <f>H71+H72+H74+H75</f>
        <v>859.8</v>
      </c>
      <c r="I70" s="68">
        <f>I71+I72+I74+I75</f>
        <v>0</v>
      </c>
      <c r="J70" s="68">
        <f>J71+J72+J74+J75</f>
        <v>2815.7</v>
      </c>
      <c r="K70" s="68">
        <f>K71+K72+K74+K75</f>
        <v>0</v>
      </c>
      <c r="L70" s="121"/>
      <c r="M70" s="166"/>
      <c r="N70" s="166"/>
      <c r="O70" s="68">
        <f>O71+O72+O74+O75</f>
        <v>343</v>
      </c>
      <c r="P70" s="68">
        <f>P71+P72+P74+P75</f>
        <v>0</v>
      </c>
    </row>
    <row r="71" spans="1:16" ht="18" customHeight="1" thickBot="1">
      <c r="A71" s="105"/>
      <c r="B71" s="181"/>
      <c r="C71" s="238"/>
      <c r="D71" s="188"/>
      <c r="E71" s="191"/>
      <c r="F71" s="70" t="s">
        <v>108</v>
      </c>
      <c r="G71" s="68">
        <v>0</v>
      </c>
      <c r="H71" s="68">
        <v>0</v>
      </c>
      <c r="I71" s="71">
        <v>0</v>
      </c>
      <c r="J71" s="72">
        <v>0</v>
      </c>
      <c r="K71" s="62">
        <v>0</v>
      </c>
      <c r="L71" s="124"/>
      <c r="M71" s="166"/>
      <c r="N71" s="166"/>
      <c r="O71" s="72">
        <v>0</v>
      </c>
      <c r="P71" s="62">
        <v>0</v>
      </c>
    </row>
    <row r="72" spans="1:16" ht="16.5" customHeight="1" thickBot="1">
      <c r="A72" s="105"/>
      <c r="B72" s="181"/>
      <c r="C72" s="238"/>
      <c r="D72" s="188"/>
      <c r="E72" s="191"/>
      <c r="F72" s="67" t="s">
        <v>27</v>
      </c>
      <c r="G72" s="68">
        <v>0</v>
      </c>
      <c r="H72" s="68">
        <v>0</v>
      </c>
      <c r="I72" s="71">
        <v>0</v>
      </c>
      <c r="J72" s="72">
        <v>0</v>
      </c>
      <c r="K72" s="62">
        <v>0</v>
      </c>
      <c r="L72" s="124"/>
      <c r="M72" s="166"/>
      <c r="N72" s="166"/>
      <c r="O72" s="72">
        <v>0</v>
      </c>
      <c r="P72" s="62">
        <v>0</v>
      </c>
    </row>
    <row r="73" spans="1:16" ht="16.5" customHeight="1" thickBot="1">
      <c r="A73" s="105"/>
      <c r="B73" s="181"/>
      <c r="C73" s="238"/>
      <c r="D73" s="188"/>
      <c r="E73" s="191"/>
      <c r="F73" s="67" t="s">
        <v>25</v>
      </c>
      <c r="G73" s="68">
        <v>0</v>
      </c>
      <c r="H73" s="68">
        <v>0</v>
      </c>
      <c r="I73" s="71">
        <v>0</v>
      </c>
      <c r="J73" s="72">
        <v>0</v>
      </c>
      <c r="K73" s="62">
        <v>0</v>
      </c>
      <c r="L73" s="124"/>
      <c r="M73" s="166"/>
      <c r="N73" s="166"/>
      <c r="O73" s="72">
        <v>0</v>
      </c>
      <c r="P73" s="62">
        <v>0</v>
      </c>
    </row>
    <row r="74" spans="1:16" ht="19.5" customHeight="1" thickBot="1">
      <c r="A74" s="105"/>
      <c r="B74" s="181"/>
      <c r="C74" s="238"/>
      <c r="D74" s="188"/>
      <c r="E74" s="191"/>
      <c r="F74" s="74" t="s">
        <v>197</v>
      </c>
      <c r="G74" s="93">
        <f>H74+J74+O74</f>
        <v>4018.5</v>
      </c>
      <c r="H74" s="93">
        <v>859.8</v>
      </c>
      <c r="I74" s="71">
        <v>0</v>
      </c>
      <c r="J74" s="72">
        <v>2815.7</v>
      </c>
      <c r="K74" s="62">
        <v>0</v>
      </c>
      <c r="L74" s="124"/>
      <c r="M74" s="166"/>
      <c r="N74" s="166"/>
      <c r="O74" s="72">
        <v>343</v>
      </c>
      <c r="P74" s="62">
        <v>0</v>
      </c>
    </row>
    <row r="75" spans="1:16" ht="17.25" customHeight="1" thickBot="1">
      <c r="A75" s="106"/>
      <c r="B75" s="182"/>
      <c r="C75" s="238"/>
      <c r="D75" s="189"/>
      <c r="E75" s="192"/>
      <c r="F75" s="107" t="s">
        <v>106</v>
      </c>
      <c r="G75" s="95">
        <v>0</v>
      </c>
      <c r="H75" s="95">
        <v>0</v>
      </c>
      <c r="I75" s="71">
        <v>0</v>
      </c>
      <c r="J75" s="72">
        <v>0</v>
      </c>
      <c r="K75" s="62">
        <v>0</v>
      </c>
      <c r="L75" s="124"/>
      <c r="M75" s="166"/>
      <c r="N75" s="166"/>
      <c r="O75" s="72">
        <v>0</v>
      </c>
      <c r="P75" s="62">
        <v>0</v>
      </c>
    </row>
    <row r="76" spans="1:16" ht="18.75" customHeight="1" thickBot="1">
      <c r="A76" s="105" t="s">
        <v>130</v>
      </c>
      <c r="B76" s="221" t="s">
        <v>203</v>
      </c>
      <c r="C76" s="238"/>
      <c r="D76" s="187" t="s">
        <v>179</v>
      </c>
      <c r="E76" s="190" t="s">
        <v>159</v>
      </c>
      <c r="F76" s="67" t="s">
        <v>6</v>
      </c>
      <c r="G76" s="68">
        <f>G77+G78+G80+G81</f>
        <v>2579.9</v>
      </c>
      <c r="H76" s="68">
        <f>H77+H78+H80+H81</f>
        <v>360.6</v>
      </c>
      <c r="I76" s="68">
        <f>I77+I78+I80+I81</f>
        <v>360.6</v>
      </c>
      <c r="J76" s="68">
        <f>J77+J78+J80+J81</f>
        <v>1498.4</v>
      </c>
      <c r="K76" s="68">
        <f>K77+K78+K80+K81</f>
        <v>1498.4</v>
      </c>
      <c r="L76" s="124"/>
      <c r="M76" s="166"/>
      <c r="N76" s="166"/>
      <c r="O76" s="68">
        <f>O77+O78+O80+O81</f>
        <v>720.9</v>
      </c>
      <c r="P76" s="68">
        <f>P77+P78+P80+P81</f>
        <v>720.9</v>
      </c>
    </row>
    <row r="77" spans="1:16" ht="15.75" thickBot="1">
      <c r="A77" s="105"/>
      <c r="B77" s="222"/>
      <c r="C77" s="238"/>
      <c r="D77" s="188"/>
      <c r="E77" s="191"/>
      <c r="F77" s="70" t="s">
        <v>108</v>
      </c>
      <c r="G77" s="68">
        <v>0</v>
      </c>
      <c r="H77" s="68">
        <v>0</v>
      </c>
      <c r="I77" s="71">
        <v>0</v>
      </c>
      <c r="J77" s="72">
        <v>0</v>
      </c>
      <c r="K77" s="62">
        <v>0</v>
      </c>
      <c r="L77" s="124"/>
      <c r="M77" s="166"/>
      <c r="N77" s="166"/>
      <c r="O77" s="72">
        <v>0</v>
      </c>
      <c r="P77" s="62">
        <v>0</v>
      </c>
    </row>
    <row r="78" spans="1:16" ht="15.75" thickBot="1">
      <c r="A78" s="105"/>
      <c r="B78" s="222"/>
      <c r="C78" s="238"/>
      <c r="D78" s="188"/>
      <c r="E78" s="191"/>
      <c r="F78" s="67" t="s">
        <v>27</v>
      </c>
      <c r="G78" s="68">
        <v>0</v>
      </c>
      <c r="H78" s="68">
        <v>0</v>
      </c>
      <c r="I78" s="71">
        <v>0</v>
      </c>
      <c r="J78" s="72">
        <v>0</v>
      </c>
      <c r="K78" s="62">
        <v>0</v>
      </c>
      <c r="L78" s="124"/>
      <c r="M78" s="166"/>
      <c r="N78" s="166"/>
      <c r="O78" s="72">
        <v>0</v>
      </c>
      <c r="P78" s="62">
        <v>0</v>
      </c>
    </row>
    <row r="79" spans="1:16" ht="15.75" thickBot="1">
      <c r="A79" s="105"/>
      <c r="B79" s="222"/>
      <c r="C79" s="238"/>
      <c r="D79" s="188"/>
      <c r="E79" s="191"/>
      <c r="F79" s="67" t="s">
        <v>25</v>
      </c>
      <c r="G79" s="68">
        <v>0</v>
      </c>
      <c r="H79" s="68">
        <v>0</v>
      </c>
      <c r="I79" s="71">
        <v>0</v>
      </c>
      <c r="J79" s="72">
        <v>0</v>
      </c>
      <c r="K79" s="62">
        <v>0</v>
      </c>
      <c r="L79" s="124"/>
      <c r="M79" s="166"/>
      <c r="N79" s="166"/>
      <c r="O79" s="72">
        <v>0</v>
      </c>
      <c r="P79" s="62">
        <v>0</v>
      </c>
    </row>
    <row r="80" spans="1:16" ht="15.75" thickBot="1">
      <c r="A80" s="105"/>
      <c r="B80" s="222"/>
      <c r="C80" s="238"/>
      <c r="D80" s="188"/>
      <c r="E80" s="191"/>
      <c r="F80" s="74" t="s">
        <v>197</v>
      </c>
      <c r="G80" s="93">
        <f>H80+J80+O80</f>
        <v>2579.9</v>
      </c>
      <c r="H80" s="93">
        <v>360.6</v>
      </c>
      <c r="I80" s="71">
        <v>360.6</v>
      </c>
      <c r="J80" s="72">
        <v>1498.4</v>
      </c>
      <c r="K80" s="62">
        <v>1498.4</v>
      </c>
      <c r="L80" s="124"/>
      <c r="M80" s="166"/>
      <c r="N80" s="166"/>
      <c r="O80" s="72">
        <v>720.9</v>
      </c>
      <c r="P80" s="62">
        <v>720.9</v>
      </c>
    </row>
    <row r="81" spans="1:16" ht="15.75" thickBot="1">
      <c r="A81" s="106"/>
      <c r="B81" s="223"/>
      <c r="C81" s="238"/>
      <c r="D81" s="189"/>
      <c r="E81" s="192"/>
      <c r="F81" s="107" t="s">
        <v>106</v>
      </c>
      <c r="G81" s="95">
        <v>0</v>
      </c>
      <c r="H81" s="95">
        <v>0</v>
      </c>
      <c r="I81" s="71">
        <v>0</v>
      </c>
      <c r="J81" s="72">
        <v>0</v>
      </c>
      <c r="K81" s="62">
        <v>0</v>
      </c>
      <c r="L81" s="124"/>
      <c r="M81" s="166"/>
      <c r="N81" s="166"/>
      <c r="O81" s="72">
        <v>0</v>
      </c>
      <c r="P81" s="62">
        <v>0</v>
      </c>
    </row>
    <row r="82" spans="1:16" ht="15.75" thickBot="1">
      <c r="A82" s="105" t="s">
        <v>134</v>
      </c>
      <c r="B82" s="201" t="s">
        <v>205</v>
      </c>
      <c r="C82" s="238"/>
      <c r="D82" s="187" t="s">
        <v>179</v>
      </c>
      <c r="E82" s="190" t="s">
        <v>159</v>
      </c>
      <c r="F82" s="67" t="s">
        <v>6</v>
      </c>
      <c r="G82" s="68">
        <f>G83+G84+G86+G87</f>
        <v>1601.7</v>
      </c>
      <c r="H82" s="68">
        <f>H83+H84+H86+H87</f>
        <v>115</v>
      </c>
      <c r="I82" s="68">
        <f>I83+I84+I86+I87</f>
        <v>0</v>
      </c>
      <c r="J82" s="68">
        <f>J83+J84+J86+J87</f>
        <v>853.6</v>
      </c>
      <c r="K82" s="68">
        <f>K83+K84+K86+K87</f>
        <v>0</v>
      </c>
      <c r="L82" s="124"/>
      <c r="M82" s="166"/>
      <c r="N82" s="166"/>
      <c r="O82" s="68">
        <f>O83+O84+O86+O87</f>
        <v>633.1</v>
      </c>
      <c r="P82" s="68">
        <f>P83+P84+P86+P87</f>
        <v>0</v>
      </c>
    </row>
    <row r="83" spans="1:16" ht="15.75" thickBot="1">
      <c r="A83" s="105"/>
      <c r="B83" s="181"/>
      <c r="C83" s="238"/>
      <c r="D83" s="188"/>
      <c r="E83" s="191"/>
      <c r="F83" s="70" t="s">
        <v>108</v>
      </c>
      <c r="G83" s="68">
        <v>0</v>
      </c>
      <c r="H83" s="68">
        <v>0</v>
      </c>
      <c r="I83" s="71">
        <v>0</v>
      </c>
      <c r="J83" s="72">
        <v>0</v>
      </c>
      <c r="K83" s="62">
        <v>0</v>
      </c>
      <c r="L83" s="124"/>
      <c r="M83" s="166"/>
      <c r="N83" s="166"/>
      <c r="O83" s="72">
        <v>0</v>
      </c>
      <c r="P83" s="62">
        <v>0</v>
      </c>
    </row>
    <row r="84" spans="1:16" ht="15.75" thickBot="1">
      <c r="A84" s="105"/>
      <c r="B84" s="181"/>
      <c r="C84" s="238"/>
      <c r="D84" s="188"/>
      <c r="E84" s="191"/>
      <c r="F84" s="67" t="s">
        <v>27</v>
      </c>
      <c r="G84" s="68">
        <v>0</v>
      </c>
      <c r="H84" s="68">
        <v>0</v>
      </c>
      <c r="I84" s="71">
        <v>0</v>
      </c>
      <c r="J84" s="72">
        <v>0</v>
      </c>
      <c r="K84" s="62">
        <v>0</v>
      </c>
      <c r="L84" s="124"/>
      <c r="M84" s="166"/>
      <c r="N84" s="166"/>
      <c r="O84" s="72">
        <v>0</v>
      </c>
      <c r="P84" s="62">
        <v>0</v>
      </c>
    </row>
    <row r="85" spans="1:16" ht="15.75" thickBot="1">
      <c r="A85" s="105"/>
      <c r="B85" s="181"/>
      <c r="C85" s="238"/>
      <c r="D85" s="188"/>
      <c r="E85" s="191"/>
      <c r="F85" s="67" t="s">
        <v>25</v>
      </c>
      <c r="G85" s="68">
        <v>0</v>
      </c>
      <c r="H85" s="68">
        <v>0</v>
      </c>
      <c r="I85" s="71">
        <v>0</v>
      </c>
      <c r="J85" s="72">
        <v>0</v>
      </c>
      <c r="K85" s="62">
        <v>0</v>
      </c>
      <c r="L85" s="124"/>
      <c r="M85" s="166"/>
      <c r="N85" s="166"/>
      <c r="O85" s="72">
        <v>0</v>
      </c>
      <c r="P85" s="62">
        <v>0</v>
      </c>
    </row>
    <row r="86" spans="1:16" ht="15.75" thickBot="1">
      <c r="A86" s="105"/>
      <c r="B86" s="181"/>
      <c r="C86" s="238"/>
      <c r="D86" s="188"/>
      <c r="E86" s="191"/>
      <c r="F86" s="74" t="s">
        <v>197</v>
      </c>
      <c r="G86" s="93">
        <f>H86+J86+O86</f>
        <v>1601.7</v>
      </c>
      <c r="H86" s="93">
        <v>115</v>
      </c>
      <c r="I86" s="71">
        <v>0</v>
      </c>
      <c r="J86" s="72">
        <v>853.6</v>
      </c>
      <c r="K86" s="62">
        <v>0</v>
      </c>
      <c r="L86" s="124"/>
      <c r="M86" s="166"/>
      <c r="N86" s="166"/>
      <c r="O86" s="72">
        <v>633.1</v>
      </c>
      <c r="P86" s="62">
        <v>0</v>
      </c>
    </row>
    <row r="87" spans="1:16" ht="15.75" thickBot="1">
      <c r="A87" s="106"/>
      <c r="B87" s="182"/>
      <c r="C87" s="239"/>
      <c r="D87" s="189"/>
      <c r="E87" s="192"/>
      <c r="F87" s="107" t="s">
        <v>106</v>
      </c>
      <c r="G87" s="95">
        <v>0</v>
      </c>
      <c r="H87" s="95">
        <v>0</v>
      </c>
      <c r="I87" s="71">
        <v>0</v>
      </c>
      <c r="J87" s="72">
        <v>0</v>
      </c>
      <c r="K87" s="62">
        <v>0</v>
      </c>
      <c r="L87" s="124"/>
      <c r="M87" s="166"/>
      <c r="N87" s="166"/>
      <c r="O87" s="72">
        <v>0</v>
      </c>
      <c r="P87" s="62">
        <v>0</v>
      </c>
    </row>
    <row r="88" spans="1:16" ht="15.75" thickBot="1">
      <c r="A88" s="105" t="s">
        <v>188</v>
      </c>
      <c r="B88" s="66" t="s">
        <v>135</v>
      </c>
      <c r="C88" s="66"/>
      <c r="D88" s="66"/>
      <c r="E88" s="108"/>
      <c r="F88" s="67" t="s">
        <v>6</v>
      </c>
      <c r="G88" s="68">
        <f>G89+G90+G92+G93</f>
        <v>8200.1</v>
      </c>
      <c r="H88" s="68">
        <f>H89+H90+H92+H93</f>
        <v>1335.4</v>
      </c>
      <c r="I88" s="68">
        <f>I89+I90+I92+I93</f>
        <v>360.6</v>
      </c>
      <c r="J88" s="68">
        <f>J89+J90+J92+J93</f>
        <v>5167.700000000001</v>
      </c>
      <c r="K88" s="68">
        <f>K89+K90+K92+K93</f>
        <v>1498.4</v>
      </c>
      <c r="L88" s="124"/>
      <c r="M88" s="166"/>
      <c r="N88" s="166"/>
      <c r="O88" s="68">
        <f>O89+O90+O92+O93</f>
        <v>1697</v>
      </c>
      <c r="P88" s="68">
        <f>P89+P90+P92+P93</f>
        <v>720.9</v>
      </c>
    </row>
    <row r="89" spans="1:16" ht="15.75" thickBot="1">
      <c r="A89" s="105"/>
      <c r="B89" s="66"/>
      <c r="C89" s="66"/>
      <c r="D89" s="66"/>
      <c r="E89" s="108"/>
      <c r="F89" s="70" t="s">
        <v>108</v>
      </c>
      <c r="G89" s="68">
        <v>0</v>
      </c>
      <c r="H89" s="68">
        <v>0</v>
      </c>
      <c r="I89" s="71">
        <v>0</v>
      </c>
      <c r="J89" s="72">
        <v>0</v>
      </c>
      <c r="K89" s="62">
        <v>0</v>
      </c>
      <c r="L89" s="124"/>
      <c r="M89" s="166"/>
      <c r="N89" s="166"/>
      <c r="O89" s="72">
        <v>0</v>
      </c>
      <c r="P89" s="62">
        <v>0</v>
      </c>
    </row>
    <row r="90" spans="1:16" ht="15.75" thickBot="1">
      <c r="A90" s="105"/>
      <c r="B90" s="66"/>
      <c r="C90" s="66"/>
      <c r="D90" s="66"/>
      <c r="E90" s="108"/>
      <c r="F90" s="67" t="s">
        <v>27</v>
      </c>
      <c r="G90" s="68">
        <v>0</v>
      </c>
      <c r="H90" s="68">
        <v>0</v>
      </c>
      <c r="I90" s="71">
        <v>0</v>
      </c>
      <c r="J90" s="72">
        <v>0</v>
      </c>
      <c r="K90" s="62">
        <v>0</v>
      </c>
      <c r="L90" s="124"/>
      <c r="M90" s="166"/>
      <c r="N90" s="166"/>
      <c r="O90" s="72">
        <v>0</v>
      </c>
      <c r="P90" s="62">
        <v>0</v>
      </c>
    </row>
    <row r="91" spans="1:16" ht="15.75" thickBot="1">
      <c r="A91" s="105"/>
      <c r="B91" s="66"/>
      <c r="C91" s="66"/>
      <c r="D91" s="66"/>
      <c r="E91" s="108"/>
      <c r="F91" s="67" t="s">
        <v>25</v>
      </c>
      <c r="G91" s="68">
        <v>0</v>
      </c>
      <c r="H91" s="68">
        <v>0</v>
      </c>
      <c r="I91" s="71">
        <v>0</v>
      </c>
      <c r="J91" s="72">
        <v>0</v>
      </c>
      <c r="K91" s="62">
        <v>0</v>
      </c>
      <c r="L91" s="124"/>
      <c r="M91" s="166"/>
      <c r="N91" s="166"/>
      <c r="O91" s="72">
        <v>0</v>
      </c>
      <c r="P91" s="62">
        <v>0</v>
      </c>
    </row>
    <row r="92" spans="1:16" ht="15.75" thickBot="1">
      <c r="A92" s="105"/>
      <c r="B92" s="66"/>
      <c r="C92" s="66"/>
      <c r="D92" s="66"/>
      <c r="E92" s="108"/>
      <c r="F92" s="74" t="s">
        <v>197</v>
      </c>
      <c r="G92" s="68">
        <f>G74+G80+G86</f>
        <v>8200.1</v>
      </c>
      <c r="H92" s="68">
        <f>H74+H80+H86</f>
        <v>1335.4</v>
      </c>
      <c r="I92" s="68">
        <f>I74+I80+I86</f>
        <v>360.6</v>
      </c>
      <c r="J92" s="68">
        <f>J74+J80+J86</f>
        <v>5167.700000000001</v>
      </c>
      <c r="K92" s="68">
        <f>K74+K80+K86</f>
        <v>1498.4</v>
      </c>
      <c r="L92" s="124"/>
      <c r="M92" s="166"/>
      <c r="N92" s="166"/>
      <c r="O92" s="68">
        <f>O74+O80+O86</f>
        <v>1697</v>
      </c>
      <c r="P92" s="68">
        <f>P74+P80+P86</f>
        <v>720.9</v>
      </c>
    </row>
    <row r="93" spans="1:16" ht="15.75" thickBot="1">
      <c r="A93" s="105"/>
      <c r="B93" s="66"/>
      <c r="C93" s="66"/>
      <c r="D93" s="66"/>
      <c r="E93" s="108"/>
      <c r="F93" s="84" t="s">
        <v>106</v>
      </c>
      <c r="G93" s="68">
        <v>0</v>
      </c>
      <c r="H93" s="68">
        <v>0</v>
      </c>
      <c r="I93" s="71">
        <v>0</v>
      </c>
      <c r="J93" s="72">
        <v>0</v>
      </c>
      <c r="K93" s="62">
        <v>0</v>
      </c>
      <c r="L93" s="124"/>
      <c r="M93" s="166"/>
      <c r="N93" s="166"/>
      <c r="O93" s="72">
        <v>0</v>
      </c>
      <c r="P93" s="62">
        <v>0</v>
      </c>
    </row>
    <row r="94" spans="1:16" ht="27" customHeight="1" thickBot="1">
      <c r="A94" s="183" t="s">
        <v>132</v>
      </c>
      <c r="B94" s="184"/>
      <c r="C94" s="184"/>
      <c r="D94" s="184"/>
      <c r="E94" s="184"/>
      <c r="F94" s="184"/>
      <c r="G94" s="184"/>
      <c r="H94" s="184"/>
      <c r="I94" s="184"/>
      <c r="J94" s="184"/>
      <c r="K94" s="184"/>
      <c r="L94" s="185"/>
      <c r="M94" s="185"/>
      <c r="N94" s="185"/>
      <c r="O94" s="185"/>
      <c r="P94" s="186"/>
    </row>
    <row r="95" spans="1:16" ht="15.75" thickBot="1">
      <c r="A95" s="105" t="s">
        <v>137</v>
      </c>
      <c r="B95" s="181" t="s">
        <v>204</v>
      </c>
      <c r="C95" s="181" t="s">
        <v>170</v>
      </c>
      <c r="D95" s="188" t="s">
        <v>179</v>
      </c>
      <c r="E95" s="108" t="s">
        <v>160</v>
      </c>
      <c r="F95" s="67" t="s">
        <v>6</v>
      </c>
      <c r="G95" s="68">
        <f>G96+G97+G99+G100</f>
        <v>170</v>
      </c>
      <c r="H95" s="68">
        <f>H96+H97+H99+H100</f>
        <v>0</v>
      </c>
      <c r="I95" s="68">
        <f>I96+I97+I99+I100</f>
        <v>0</v>
      </c>
      <c r="J95" s="68">
        <f>J96+J97+J99+J100</f>
        <v>170</v>
      </c>
      <c r="K95" s="68">
        <f>K96+K97+K99+K100</f>
        <v>0</v>
      </c>
      <c r="L95" s="121"/>
      <c r="M95" s="166"/>
      <c r="N95" s="166"/>
      <c r="O95" s="68">
        <f>O96+O97+O99+O100</f>
        <v>0</v>
      </c>
      <c r="P95" s="68">
        <f>P96+P97+P99+P100</f>
        <v>0</v>
      </c>
    </row>
    <row r="96" spans="1:16" ht="15.75" thickBot="1">
      <c r="A96" s="105"/>
      <c r="B96" s="181"/>
      <c r="C96" s="238"/>
      <c r="D96" s="188"/>
      <c r="E96" s="108"/>
      <c r="F96" s="70" t="s">
        <v>108</v>
      </c>
      <c r="G96" s="68">
        <v>0</v>
      </c>
      <c r="H96" s="68">
        <v>0</v>
      </c>
      <c r="I96" s="71">
        <v>0</v>
      </c>
      <c r="J96" s="72">
        <v>0</v>
      </c>
      <c r="K96" s="62">
        <v>0</v>
      </c>
      <c r="L96" s="124"/>
      <c r="M96" s="166"/>
      <c r="N96" s="166"/>
      <c r="O96" s="72">
        <v>0</v>
      </c>
      <c r="P96" s="62">
        <v>0</v>
      </c>
    </row>
    <row r="97" spans="1:16" ht="15.75" thickBot="1">
      <c r="A97" s="105"/>
      <c r="B97" s="181"/>
      <c r="C97" s="238"/>
      <c r="D97" s="188"/>
      <c r="E97" s="108"/>
      <c r="F97" s="67" t="s">
        <v>27</v>
      </c>
      <c r="G97" s="68">
        <v>0</v>
      </c>
      <c r="H97" s="68">
        <v>0</v>
      </c>
      <c r="I97" s="71">
        <v>0</v>
      </c>
      <c r="J97" s="72">
        <v>0</v>
      </c>
      <c r="K97" s="62">
        <v>0</v>
      </c>
      <c r="L97" s="124"/>
      <c r="M97" s="166"/>
      <c r="N97" s="166"/>
      <c r="O97" s="72">
        <v>0</v>
      </c>
      <c r="P97" s="62">
        <v>0</v>
      </c>
    </row>
    <row r="98" spans="1:16" ht="15.75" thickBot="1">
      <c r="A98" s="105"/>
      <c r="B98" s="181"/>
      <c r="C98" s="238"/>
      <c r="D98" s="188"/>
      <c r="E98" s="108"/>
      <c r="F98" s="67" t="s">
        <v>25</v>
      </c>
      <c r="G98" s="68">
        <v>0</v>
      </c>
      <c r="H98" s="68">
        <v>0</v>
      </c>
      <c r="I98" s="71">
        <v>0</v>
      </c>
      <c r="J98" s="72">
        <v>0</v>
      </c>
      <c r="K98" s="62">
        <v>0</v>
      </c>
      <c r="L98" s="124"/>
      <c r="M98" s="166"/>
      <c r="N98" s="166"/>
      <c r="O98" s="72">
        <v>0</v>
      </c>
      <c r="P98" s="62">
        <v>0</v>
      </c>
    </row>
    <row r="99" spans="1:16" ht="15.75" thickBot="1">
      <c r="A99" s="105"/>
      <c r="B99" s="181"/>
      <c r="C99" s="238"/>
      <c r="D99" s="188"/>
      <c r="E99" s="108"/>
      <c r="F99" s="74" t="s">
        <v>197</v>
      </c>
      <c r="G99" s="93">
        <f>J99</f>
        <v>170</v>
      </c>
      <c r="H99" s="93">
        <v>0</v>
      </c>
      <c r="I99" s="71">
        <v>0</v>
      </c>
      <c r="J99" s="72">
        <v>170</v>
      </c>
      <c r="K99" s="62">
        <v>0</v>
      </c>
      <c r="L99" s="124"/>
      <c r="M99" s="166"/>
      <c r="N99" s="166"/>
      <c r="O99" s="72">
        <v>0</v>
      </c>
      <c r="P99" s="62">
        <v>0</v>
      </c>
    </row>
    <row r="100" spans="1:16" ht="15.75" thickBot="1">
      <c r="A100" s="106"/>
      <c r="B100" s="182"/>
      <c r="C100" s="239"/>
      <c r="D100" s="189"/>
      <c r="E100" s="109"/>
      <c r="F100" s="107" t="s">
        <v>106</v>
      </c>
      <c r="G100" s="95">
        <v>0</v>
      </c>
      <c r="H100" s="95">
        <v>0</v>
      </c>
      <c r="I100" s="71">
        <v>0</v>
      </c>
      <c r="J100" s="72">
        <v>0</v>
      </c>
      <c r="K100" s="62">
        <v>0</v>
      </c>
      <c r="L100" s="124"/>
      <c r="M100" s="166"/>
      <c r="N100" s="166"/>
      <c r="O100" s="72">
        <v>0</v>
      </c>
      <c r="P100" s="62">
        <v>0</v>
      </c>
    </row>
    <row r="101" spans="1:16" ht="15.75" thickBot="1">
      <c r="A101" s="105" t="s">
        <v>138</v>
      </c>
      <c r="B101" s="201" t="s">
        <v>203</v>
      </c>
      <c r="C101" s="201" t="s">
        <v>170</v>
      </c>
      <c r="D101" s="187" t="s">
        <v>179</v>
      </c>
      <c r="E101" s="108" t="s">
        <v>160</v>
      </c>
      <c r="F101" s="67" t="s">
        <v>6</v>
      </c>
      <c r="G101" s="68">
        <f>G102+G103+G105+G106</f>
        <v>170</v>
      </c>
      <c r="H101" s="68">
        <f>H102+H103+H105+H106</f>
        <v>0</v>
      </c>
      <c r="I101" s="68">
        <f>I102+I103+I105+I106</f>
        <v>0</v>
      </c>
      <c r="J101" s="68">
        <f>J102+J103+J105+J106</f>
        <v>0</v>
      </c>
      <c r="K101" s="68">
        <f>K102+K103+K105+K106</f>
        <v>0</v>
      </c>
      <c r="L101" s="124"/>
      <c r="M101" s="166"/>
      <c r="N101" s="166"/>
      <c r="O101" s="68">
        <f>O102+O103+O105+O106</f>
        <v>170</v>
      </c>
      <c r="P101" s="68">
        <f>P102+P103+P105+P106</f>
        <v>170</v>
      </c>
    </row>
    <row r="102" spans="1:16" ht="15.75" thickBot="1">
      <c r="A102" s="105"/>
      <c r="B102" s="181"/>
      <c r="C102" s="238"/>
      <c r="D102" s="188"/>
      <c r="E102" s="108"/>
      <c r="F102" s="70" t="s">
        <v>108</v>
      </c>
      <c r="G102" s="68">
        <v>0</v>
      </c>
      <c r="H102" s="68">
        <v>0</v>
      </c>
      <c r="I102" s="71">
        <v>0</v>
      </c>
      <c r="J102" s="72">
        <v>0</v>
      </c>
      <c r="K102" s="62">
        <v>0</v>
      </c>
      <c r="L102" s="124"/>
      <c r="M102" s="166"/>
      <c r="N102" s="166"/>
      <c r="O102" s="72">
        <v>0</v>
      </c>
      <c r="P102" s="62">
        <v>0</v>
      </c>
    </row>
    <row r="103" spans="1:16" ht="15.75" thickBot="1">
      <c r="A103" s="105"/>
      <c r="B103" s="181"/>
      <c r="C103" s="238"/>
      <c r="D103" s="188"/>
      <c r="E103" s="108"/>
      <c r="F103" s="67" t="s">
        <v>27</v>
      </c>
      <c r="G103" s="68">
        <v>0</v>
      </c>
      <c r="H103" s="68">
        <v>0</v>
      </c>
      <c r="I103" s="71">
        <v>0</v>
      </c>
      <c r="J103" s="72">
        <v>0</v>
      </c>
      <c r="K103" s="62">
        <v>0</v>
      </c>
      <c r="L103" s="124"/>
      <c r="M103" s="166"/>
      <c r="N103" s="166"/>
      <c r="O103" s="72">
        <v>0</v>
      </c>
      <c r="P103" s="62">
        <v>0</v>
      </c>
    </row>
    <row r="104" spans="1:16" ht="15.75" thickBot="1">
      <c r="A104" s="105"/>
      <c r="B104" s="181"/>
      <c r="C104" s="238"/>
      <c r="D104" s="188"/>
      <c r="E104" s="108"/>
      <c r="F104" s="67" t="s">
        <v>25</v>
      </c>
      <c r="G104" s="68">
        <v>0</v>
      </c>
      <c r="H104" s="93">
        <v>0</v>
      </c>
      <c r="I104" s="71">
        <v>0</v>
      </c>
      <c r="J104" s="72">
        <v>0</v>
      </c>
      <c r="K104" s="62">
        <v>0</v>
      </c>
      <c r="L104" s="124"/>
      <c r="M104" s="166"/>
      <c r="N104" s="166"/>
      <c r="O104" s="72">
        <v>0</v>
      </c>
      <c r="P104" s="62">
        <v>0</v>
      </c>
    </row>
    <row r="105" spans="1:16" ht="15.75" thickBot="1">
      <c r="A105" s="105"/>
      <c r="B105" s="181"/>
      <c r="C105" s="238"/>
      <c r="D105" s="188"/>
      <c r="E105" s="108"/>
      <c r="F105" s="74" t="s">
        <v>197</v>
      </c>
      <c r="G105" s="93">
        <f>J105+O105</f>
        <v>170</v>
      </c>
      <c r="H105" s="95">
        <v>0</v>
      </c>
      <c r="I105" s="71">
        <v>0</v>
      </c>
      <c r="J105" s="72">
        <v>0</v>
      </c>
      <c r="K105" s="62">
        <v>0</v>
      </c>
      <c r="L105" s="124"/>
      <c r="M105" s="166"/>
      <c r="N105" s="166"/>
      <c r="O105" s="72">
        <v>170</v>
      </c>
      <c r="P105" s="62">
        <v>170</v>
      </c>
    </row>
    <row r="106" spans="1:16" ht="15.75" thickBot="1">
      <c r="A106" s="106"/>
      <c r="B106" s="182"/>
      <c r="C106" s="239"/>
      <c r="D106" s="189"/>
      <c r="E106" s="109"/>
      <c r="F106" s="107" t="s">
        <v>106</v>
      </c>
      <c r="G106" s="95">
        <v>0</v>
      </c>
      <c r="H106" s="68">
        <v>0</v>
      </c>
      <c r="I106" s="71">
        <v>0</v>
      </c>
      <c r="J106" s="72">
        <v>0</v>
      </c>
      <c r="K106" s="62">
        <v>0</v>
      </c>
      <c r="L106" s="124"/>
      <c r="M106" s="166"/>
      <c r="N106" s="166"/>
      <c r="O106" s="72">
        <v>0</v>
      </c>
      <c r="P106" s="62">
        <v>0</v>
      </c>
    </row>
    <row r="107" spans="1:16" ht="15.75" thickBot="1">
      <c r="A107" s="105" t="s">
        <v>139</v>
      </c>
      <c r="B107" s="201" t="s">
        <v>205</v>
      </c>
      <c r="C107" s="201" t="s">
        <v>170</v>
      </c>
      <c r="D107" s="187" t="s">
        <v>179</v>
      </c>
      <c r="E107" s="108" t="s">
        <v>160</v>
      </c>
      <c r="F107" s="67" t="s">
        <v>6</v>
      </c>
      <c r="G107" s="68">
        <f>G108+G109+G111+G112</f>
        <v>449.6</v>
      </c>
      <c r="H107" s="68">
        <f>H108+H109+H111+H112</f>
        <v>0</v>
      </c>
      <c r="I107" s="68">
        <f>I108+I109+I111+I112</f>
        <v>0</v>
      </c>
      <c r="J107" s="68">
        <f>J108+J109+J111+J112</f>
        <v>0</v>
      </c>
      <c r="K107" s="68">
        <f>K108+K109+K111+K112</f>
        <v>0</v>
      </c>
      <c r="L107" s="124"/>
      <c r="M107" s="166"/>
      <c r="N107" s="166"/>
      <c r="O107" s="68">
        <f>O108+O109+O111+O112</f>
        <v>449.6</v>
      </c>
      <c r="P107" s="68">
        <f>P108+P109+P111+P112</f>
        <v>0</v>
      </c>
    </row>
    <row r="108" spans="1:16" ht="15.75" thickBot="1">
      <c r="A108" s="105"/>
      <c r="B108" s="181"/>
      <c r="C108" s="238"/>
      <c r="D108" s="188"/>
      <c r="E108" s="108"/>
      <c r="F108" s="70" t="s">
        <v>108</v>
      </c>
      <c r="G108" s="68">
        <v>0</v>
      </c>
      <c r="H108" s="68">
        <v>0</v>
      </c>
      <c r="I108" s="71">
        <v>0</v>
      </c>
      <c r="J108" s="72">
        <v>0</v>
      </c>
      <c r="K108" s="62">
        <v>0</v>
      </c>
      <c r="L108" s="124"/>
      <c r="M108" s="166"/>
      <c r="N108" s="166"/>
      <c r="O108" s="72">
        <v>0</v>
      </c>
      <c r="P108" s="62">
        <v>0</v>
      </c>
    </row>
    <row r="109" spans="1:16" ht="15.75" thickBot="1">
      <c r="A109" s="105"/>
      <c r="B109" s="181"/>
      <c r="C109" s="238"/>
      <c r="D109" s="188"/>
      <c r="E109" s="108"/>
      <c r="F109" s="67" t="s">
        <v>27</v>
      </c>
      <c r="G109" s="68">
        <v>0</v>
      </c>
      <c r="H109" s="68">
        <v>0</v>
      </c>
      <c r="I109" s="71">
        <v>0</v>
      </c>
      <c r="J109" s="72">
        <v>0</v>
      </c>
      <c r="K109" s="62">
        <v>0</v>
      </c>
      <c r="L109" s="124"/>
      <c r="M109" s="166"/>
      <c r="N109" s="166"/>
      <c r="O109" s="72">
        <v>0</v>
      </c>
      <c r="P109" s="62">
        <v>0</v>
      </c>
    </row>
    <row r="110" spans="1:16" ht="15.75" thickBot="1">
      <c r="A110" s="105"/>
      <c r="B110" s="181"/>
      <c r="C110" s="238"/>
      <c r="D110" s="188"/>
      <c r="E110" s="108"/>
      <c r="F110" s="67" t="s">
        <v>25</v>
      </c>
      <c r="G110" s="93">
        <v>0</v>
      </c>
      <c r="H110" s="93">
        <v>0</v>
      </c>
      <c r="I110" s="71">
        <v>0</v>
      </c>
      <c r="J110" s="72">
        <v>0</v>
      </c>
      <c r="K110" s="62">
        <v>0</v>
      </c>
      <c r="L110" s="124"/>
      <c r="M110" s="166"/>
      <c r="N110" s="166"/>
      <c r="O110" s="72">
        <v>0</v>
      </c>
      <c r="P110" s="62">
        <v>0</v>
      </c>
    </row>
    <row r="111" spans="1:16" ht="15.75" thickBot="1">
      <c r="A111" s="105"/>
      <c r="B111" s="181"/>
      <c r="C111" s="238"/>
      <c r="D111" s="188"/>
      <c r="E111" s="108"/>
      <c r="F111" s="74" t="s">
        <v>197</v>
      </c>
      <c r="G111" s="95">
        <f>J111+O111</f>
        <v>449.6</v>
      </c>
      <c r="H111" s="95">
        <v>0</v>
      </c>
      <c r="I111" s="71">
        <v>0</v>
      </c>
      <c r="J111" s="72">
        <v>0</v>
      </c>
      <c r="K111" s="62">
        <v>0</v>
      </c>
      <c r="L111" s="124"/>
      <c r="M111" s="166"/>
      <c r="N111" s="166"/>
      <c r="O111" s="72">
        <v>449.6</v>
      </c>
      <c r="P111" s="62">
        <v>0</v>
      </c>
    </row>
    <row r="112" spans="1:16" ht="15.75" thickBot="1">
      <c r="A112" s="106"/>
      <c r="B112" s="182"/>
      <c r="C112" s="239"/>
      <c r="D112" s="189"/>
      <c r="E112" s="109"/>
      <c r="F112" s="107" t="s">
        <v>106</v>
      </c>
      <c r="G112" s="68">
        <v>0</v>
      </c>
      <c r="H112" s="68">
        <v>0</v>
      </c>
      <c r="I112" s="71">
        <v>0</v>
      </c>
      <c r="J112" s="72">
        <v>0</v>
      </c>
      <c r="K112" s="62">
        <v>0</v>
      </c>
      <c r="L112" s="124"/>
      <c r="M112" s="166"/>
      <c r="N112" s="166"/>
      <c r="O112" s="72">
        <v>0</v>
      </c>
      <c r="P112" s="62">
        <v>0</v>
      </c>
    </row>
    <row r="113" spans="1:16" ht="15.75" thickBot="1">
      <c r="A113" s="105" t="s">
        <v>189</v>
      </c>
      <c r="B113" s="66" t="s">
        <v>136</v>
      </c>
      <c r="C113" s="66"/>
      <c r="D113" s="66"/>
      <c r="E113" s="108"/>
      <c r="F113" s="67" t="s">
        <v>6</v>
      </c>
      <c r="G113" s="68">
        <f>G114+G115+G117+G118</f>
        <v>789.6</v>
      </c>
      <c r="H113" s="68">
        <f>H114+H115+H117+H118</f>
        <v>0</v>
      </c>
      <c r="I113" s="68">
        <f>I114+I115+I117+I118</f>
        <v>0</v>
      </c>
      <c r="J113" s="68">
        <f>J114+J115+J117+J118</f>
        <v>170</v>
      </c>
      <c r="K113" s="68">
        <f>K114+K115+K117+K118</f>
        <v>0</v>
      </c>
      <c r="L113" s="124"/>
      <c r="M113" s="166"/>
      <c r="N113" s="166"/>
      <c r="O113" s="68">
        <f>O114+O115+O117+O118</f>
        <v>619.6</v>
      </c>
      <c r="P113" s="68">
        <f>P114+P115+P117+P118</f>
        <v>170</v>
      </c>
    </row>
    <row r="114" spans="1:16" ht="15.75" thickBot="1">
      <c r="A114" s="105"/>
      <c r="B114" s="66"/>
      <c r="C114" s="66"/>
      <c r="D114" s="66"/>
      <c r="E114" s="108"/>
      <c r="F114" s="70" t="s">
        <v>108</v>
      </c>
      <c r="G114" s="68">
        <v>0</v>
      </c>
      <c r="H114" s="68">
        <v>0</v>
      </c>
      <c r="I114" s="71">
        <v>0</v>
      </c>
      <c r="J114" s="72">
        <v>0</v>
      </c>
      <c r="K114" s="62">
        <v>0</v>
      </c>
      <c r="L114" s="124"/>
      <c r="M114" s="166"/>
      <c r="N114" s="166"/>
      <c r="O114" s="72">
        <v>0</v>
      </c>
      <c r="P114" s="62">
        <v>0</v>
      </c>
    </row>
    <row r="115" spans="1:16" ht="15.75" thickBot="1">
      <c r="A115" s="105"/>
      <c r="B115" s="66"/>
      <c r="C115" s="66"/>
      <c r="D115" s="66"/>
      <c r="E115" s="108"/>
      <c r="F115" s="67" t="s">
        <v>27</v>
      </c>
      <c r="G115" s="68">
        <v>0</v>
      </c>
      <c r="H115" s="68">
        <v>0</v>
      </c>
      <c r="I115" s="71">
        <v>0</v>
      </c>
      <c r="J115" s="72">
        <v>0</v>
      </c>
      <c r="K115" s="62">
        <v>0</v>
      </c>
      <c r="L115" s="124"/>
      <c r="M115" s="166"/>
      <c r="N115" s="166"/>
      <c r="O115" s="72">
        <v>0</v>
      </c>
      <c r="P115" s="62">
        <v>0</v>
      </c>
    </row>
    <row r="116" spans="1:16" ht="15.75" thickBot="1">
      <c r="A116" s="105"/>
      <c r="B116" s="66"/>
      <c r="C116" s="66"/>
      <c r="D116" s="66"/>
      <c r="E116" s="108"/>
      <c r="F116" s="67" t="s">
        <v>25</v>
      </c>
      <c r="G116" s="68">
        <v>0</v>
      </c>
      <c r="H116" s="68">
        <v>0</v>
      </c>
      <c r="I116" s="71">
        <v>0</v>
      </c>
      <c r="J116" s="72">
        <v>0</v>
      </c>
      <c r="K116" s="62">
        <v>0</v>
      </c>
      <c r="L116" s="124"/>
      <c r="M116" s="166"/>
      <c r="N116" s="166"/>
      <c r="O116" s="72">
        <v>0</v>
      </c>
      <c r="P116" s="62">
        <v>0</v>
      </c>
    </row>
    <row r="117" spans="1:16" ht="15.75" thickBot="1">
      <c r="A117" s="105"/>
      <c r="B117" s="66"/>
      <c r="C117" s="66"/>
      <c r="D117" s="66"/>
      <c r="E117" s="108"/>
      <c r="F117" s="74" t="s">
        <v>197</v>
      </c>
      <c r="G117" s="68">
        <f>G99+G105+G111</f>
        <v>789.6</v>
      </c>
      <c r="H117" s="68">
        <f>H99+H105+H111</f>
        <v>0</v>
      </c>
      <c r="I117" s="68">
        <f>I99+I105+I111</f>
        <v>0</v>
      </c>
      <c r="J117" s="68">
        <f>J99+J105+J111</f>
        <v>170</v>
      </c>
      <c r="K117" s="68">
        <f>K99+K105+K111</f>
        <v>0</v>
      </c>
      <c r="L117" s="124"/>
      <c r="M117" s="166"/>
      <c r="N117" s="166"/>
      <c r="O117" s="68">
        <f>O99+O105+O111</f>
        <v>619.6</v>
      </c>
      <c r="P117" s="68">
        <f>P99+P105+P111</f>
        <v>170</v>
      </c>
    </row>
    <row r="118" spans="1:16" ht="15.75" thickBot="1">
      <c r="A118" s="105"/>
      <c r="B118" s="66"/>
      <c r="C118" s="66"/>
      <c r="D118" s="66"/>
      <c r="E118" s="108"/>
      <c r="F118" s="84" t="s">
        <v>106</v>
      </c>
      <c r="G118" s="68">
        <v>0</v>
      </c>
      <c r="H118" s="68">
        <v>0</v>
      </c>
      <c r="I118" s="71">
        <v>0</v>
      </c>
      <c r="J118" s="72">
        <v>0</v>
      </c>
      <c r="K118" s="62">
        <v>0</v>
      </c>
      <c r="L118" s="124"/>
      <c r="M118" s="166"/>
      <c r="N118" s="166"/>
      <c r="O118" s="72">
        <v>0</v>
      </c>
      <c r="P118" s="62">
        <v>0</v>
      </c>
    </row>
    <row r="119" spans="1:16" ht="23.25" customHeight="1" thickBot="1">
      <c r="A119" s="183" t="s">
        <v>182</v>
      </c>
      <c r="B119" s="184"/>
      <c r="C119" s="184"/>
      <c r="D119" s="184"/>
      <c r="E119" s="184"/>
      <c r="F119" s="184"/>
      <c r="G119" s="184"/>
      <c r="H119" s="184"/>
      <c r="I119" s="184"/>
      <c r="J119" s="184"/>
      <c r="K119" s="184"/>
      <c r="L119" s="185"/>
      <c r="M119" s="185"/>
      <c r="N119" s="185"/>
      <c r="O119" s="185"/>
      <c r="P119" s="186"/>
    </row>
    <row r="120" spans="1:16" ht="30" customHeight="1" thickBot="1">
      <c r="A120" s="183" t="s">
        <v>183</v>
      </c>
      <c r="B120" s="184"/>
      <c r="C120" s="184"/>
      <c r="D120" s="184"/>
      <c r="E120" s="184"/>
      <c r="F120" s="184"/>
      <c r="G120" s="184"/>
      <c r="H120" s="184"/>
      <c r="I120" s="184"/>
      <c r="J120" s="184"/>
      <c r="K120" s="184"/>
      <c r="L120" s="185"/>
      <c r="M120" s="185"/>
      <c r="N120" s="185"/>
      <c r="O120" s="185"/>
      <c r="P120" s="186"/>
    </row>
    <row r="121" spans="1:16" ht="15.75" thickBot="1">
      <c r="A121" s="105" t="s">
        <v>140</v>
      </c>
      <c r="B121" s="181" t="s">
        <v>204</v>
      </c>
      <c r="C121" s="181" t="s">
        <v>171</v>
      </c>
      <c r="D121" s="188" t="s">
        <v>179</v>
      </c>
      <c r="E121" s="191" t="s">
        <v>159</v>
      </c>
      <c r="F121" s="67" t="s">
        <v>6</v>
      </c>
      <c r="G121" s="68">
        <f>G122+G123+G125+G126</f>
        <v>21.2</v>
      </c>
      <c r="H121" s="68">
        <f>H122+H123+H125+H126</f>
        <v>0</v>
      </c>
      <c r="I121" s="68">
        <f>I122+I123+I125+I126</f>
        <v>0</v>
      </c>
      <c r="J121" s="68">
        <f>J122+J123+J125+J126</f>
        <v>21.2</v>
      </c>
      <c r="K121" s="68">
        <f>K122+K123+K125+K126</f>
        <v>0</v>
      </c>
      <c r="L121" s="121"/>
      <c r="M121" s="166"/>
      <c r="N121" s="166"/>
      <c r="O121" s="68">
        <f>O122+O123+O125+O126</f>
        <v>0</v>
      </c>
      <c r="P121" s="68">
        <f>P122+P123+P125+P126</f>
        <v>0</v>
      </c>
    </row>
    <row r="122" spans="1:16" ht="15.75" customHeight="1" thickBot="1">
      <c r="A122" s="105"/>
      <c r="B122" s="181"/>
      <c r="C122" s="181"/>
      <c r="D122" s="188"/>
      <c r="E122" s="191"/>
      <c r="F122" s="70" t="s">
        <v>108</v>
      </c>
      <c r="G122" s="68">
        <v>0</v>
      </c>
      <c r="H122" s="68">
        <v>0</v>
      </c>
      <c r="I122" s="71">
        <v>0</v>
      </c>
      <c r="J122" s="72">
        <v>0</v>
      </c>
      <c r="K122" s="62">
        <v>0</v>
      </c>
      <c r="L122" s="124"/>
      <c r="M122" s="166"/>
      <c r="N122" s="166"/>
      <c r="O122" s="72">
        <v>0</v>
      </c>
      <c r="P122" s="62">
        <v>0</v>
      </c>
    </row>
    <row r="123" spans="1:16" ht="15.75" thickBot="1">
      <c r="A123" s="105"/>
      <c r="B123" s="181"/>
      <c r="C123" s="181"/>
      <c r="D123" s="188"/>
      <c r="E123" s="191"/>
      <c r="F123" s="67" t="s">
        <v>27</v>
      </c>
      <c r="G123" s="68">
        <v>0</v>
      </c>
      <c r="H123" s="68">
        <v>0</v>
      </c>
      <c r="I123" s="71">
        <v>0</v>
      </c>
      <c r="J123" s="72">
        <v>0</v>
      </c>
      <c r="K123" s="62">
        <v>0</v>
      </c>
      <c r="L123" s="124"/>
      <c r="M123" s="166"/>
      <c r="N123" s="166"/>
      <c r="O123" s="72">
        <v>0</v>
      </c>
      <c r="P123" s="62">
        <v>0</v>
      </c>
    </row>
    <row r="124" spans="1:16" ht="15.75" thickBot="1">
      <c r="A124" s="105"/>
      <c r="B124" s="181"/>
      <c r="C124" s="181"/>
      <c r="D124" s="188"/>
      <c r="E124" s="191"/>
      <c r="F124" s="67" t="s">
        <v>25</v>
      </c>
      <c r="G124" s="93">
        <v>0</v>
      </c>
      <c r="H124" s="93">
        <v>0</v>
      </c>
      <c r="I124" s="79">
        <v>0</v>
      </c>
      <c r="J124" s="80">
        <v>0</v>
      </c>
      <c r="K124" s="82">
        <v>0</v>
      </c>
      <c r="L124" s="125"/>
      <c r="M124" s="166"/>
      <c r="N124" s="166"/>
      <c r="O124" s="80">
        <v>0</v>
      </c>
      <c r="P124" s="82">
        <v>0</v>
      </c>
    </row>
    <row r="125" spans="1:16" ht="15.75" thickBot="1">
      <c r="A125" s="105"/>
      <c r="B125" s="181"/>
      <c r="C125" s="181"/>
      <c r="D125" s="188"/>
      <c r="E125" s="191"/>
      <c r="F125" s="92" t="s">
        <v>197</v>
      </c>
      <c r="G125" s="95">
        <f>J125</f>
        <v>21.2</v>
      </c>
      <c r="H125" s="95">
        <v>0</v>
      </c>
      <c r="I125" s="85">
        <v>0</v>
      </c>
      <c r="J125" s="86">
        <v>21.2</v>
      </c>
      <c r="K125" s="88">
        <v>0</v>
      </c>
      <c r="L125" s="152"/>
      <c r="M125" s="153"/>
      <c r="N125" s="153"/>
      <c r="O125" s="86">
        <v>0</v>
      </c>
      <c r="P125" s="88">
        <v>0</v>
      </c>
    </row>
    <row r="126" spans="1:16" ht="15.75" thickBot="1">
      <c r="A126" s="106"/>
      <c r="B126" s="182"/>
      <c r="C126" s="182"/>
      <c r="D126" s="189"/>
      <c r="E126" s="193"/>
      <c r="F126" s="70" t="s">
        <v>106</v>
      </c>
      <c r="G126" s="68">
        <v>0</v>
      </c>
      <c r="H126" s="68">
        <v>0</v>
      </c>
      <c r="I126" s="71">
        <v>0</v>
      </c>
      <c r="J126" s="72">
        <v>0</v>
      </c>
      <c r="K126" s="62">
        <v>0</v>
      </c>
      <c r="L126" s="121"/>
      <c r="M126" s="166"/>
      <c r="N126" s="166"/>
      <c r="O126" s="72">
        <v>0</v>
      </c>
      <c r="P126" s="62">
        <v>0</v>
      </c>
    </row>
    <row r="127" spans="1:16" ht="15.75" thickBot="1">
      <c r="A127" s="127">
        <v>1</v>
      </c>
      <c r="B127" s="103">
        <v>2</v>
      </c>
      <c r="C127" s="102">
        <v>3</v>
      </c>
      <c r="D127" s="102">
        <v>4</v>
      </c>
      <c r="E127" s="102">
        <v>5</v>
      </c>
      <c r="F127" s="127">
        <v>6</v>
      </c>
      <c r="G127" s="127">
        <v>7</v>
      </c>
      <c r="H127" s="127">
        <v>8</v>
      </c>
      <c r="I127" s="129">
        <v>9</v>
      </c>
      <c r="J127" s="130">
        <v>10</v>
      </c>
      <c r="K127" s="131">
        <v>11</v>
      </c>
      <c r="L127" s="152"/>
      <c r="M127" s="153"/>
      <c r="N127" s="153"/>
      <c r="O127" s="170">
        <v>12</v>
      </c>
      <c r="P127" s="160">
        <v>13</v>
      </c>
    </row>
    <row r="128" spans="1:16" ht="15.75" thickBot="1">
      <c r="A128" s="105" t="s">
        <v>141</v>
      </c>
      <c r="B128" s="201" t="s">
        <v>203</v>
      </c>
      <c r="C128" s="201" t="s">
        <v>171</v>
      </c>
      <c r="D128" s="187" t="s">
        <v>179</v>
      </c>
      <c r="E128" s="190" t="s">
        <v>159</v>
      </c>
      <c r="F128" s="67" t="s">
        <v>6</v>
      </c>
      <c r="G128" s="68">
        <f>G129+G130+G132+G133</f>
        <v>21.2</v>
      </c>
      <c r="H128" s="68">
        <f>H129+H130+H132+H133</f>
        <v>0</v>
      </c>
      <c r="I128" s="68">
        <f>I129+I130+I132+I133</f>
        <v>0</v>
      </c>
      <c r="J128" s="68">
        <f>J129+J130+J132+J133</f>
        <v>0</v>
      </c>
      <c r="K128" s="68">
        <f>K129+K130+K132+K133</f>
        <v>0</v>
      </c>
      <c r="L128" s="121"/>
      <c r="M128" s="166"/>
      <c r="N128" s="166"/>
      <c r="O128" s="68">
        <f>O129+O130+O132+O133</f>
        <v>21.2</v>
      </c>
      <c r="P128" s="68">
        <f>P129+P130+P132+P133</f>
        <v>21.2</v>
      </c>
    </row>
    <row r="129" spans="1:16" ht="15.75" thickBot="1">
      <c r="A129" s="105"/>
      <c r="B129" s="181"/>
      <c r="C129" s="181"/>
      <c r="D129" s="188"/>
      <c r="E129" s="191"/>
      <c r="F129" s="70" t="s">
        <v>108</v>
      </c>
      <c r="G129" s="68">
        <v>0</v>
      </c>
      <c r="H129" s="68">
        <v>0</v>
      </c>
      <c r="I129" s="71">
        <v>0</v>
      </c>
      <c r="J129" s="72">
        <v>0</v>
      </c>
      <c r="K129" s="62">
        <v>0</v>
      </c>
      <c r="L129" s="124"/>
      <c r="M129" s="166"/>
      <c r="N129" s="166"/>
      <c r="O129" s="72">
        <v>0</v>
      </c>
      <c r="P129" s="62">
        <v>0</v>
      </c>
    </row>
    <row r="130" spans="1:16" ht="15.75" thickBot="1">
      <c r="A130" s="105"/>
      <c r="B130" s="181"/>
      <c r="C130" s="181"/>
      <c r="D130" s="188"/>
      <c r="E130" s="191"/>
      <c r="F130" s="67" t="s">
        <v>27</v>
      </c>
      <c r="G130" s="68">
        <v>0</v>
      </c>
      <c r="H130" s="68">
        <v>0</v>
      </c>
      <c r="I130" s="71">
        <v>0</v>
      </c>
      <c r="J130" s="72">
        <v>0</v>
      </c>
      <c r="K130" s="62">
        <v>0</v>
      </c>
      <c r="L130" s="124"/>
      <c r="M130" s="166"/>
      <c r="N130" s="166"/>
      <c r="O130" s="72">
        <v>0</v>
      </c>
      <c r="P130" s="62">
        <v>0</v>
      </c>
    </row>
    <row r="131" spans="1:16" ht="15.75" thickBot="1">
      <c r="A131" s="105"/>
      <c r="B131" s="181"/>
      <c r="C131" s="181"/>
      <c r="D131" s="188"/>
      <c r="E131" s="191"/>
      <c r="F131" s="67" t="s">
        <v>25</v>
      </c>
      <c r="G131" s="93">
        <v>0</v>
      </c>
      <c r="H131" s="93">
        <v>0</v>
      </c>
      <c r="I131" s="79">
        <v>0</v>
      </c>
      <c r="J131" s="80">
        <v>0</v>
      </c>
      <c r="K131" s="82">
        <v>0</v>
      </c>
      <c r="L131" s="124"/>
      <c r="M131" s="166"/>
      <c r="N131" s="166"/>
      <c r="O131" s="72">
        <v>0</v>
      </c>
      <c r="P131" s="62">
        <v>0</v>
      </c>
    </row>
    <row r="132" spans="1:16" ht="15.75" thickBot="1">
      <c r="A132" s="105"/>
      <c r="B132" s="181"/>
      <c r="C132" s="181"/>
      <c r="D132" s="188"/>
      <c r="E132" s="191"/>
      <c r="F132" s="74" t="s">
        <v>197</v>
      </c>
      <c r="G132" s="95">
        <f>J132+O132</f>
        <v>21.2</v>
      </c>
      <c r="H132" s="95">
        <v>0</v>
      </c>
      <c r="I132" s="85">
        <v>0</v>
      </c>
      <c r="J132" s="86">
        <v>0</v>
      </c>
      <c r="K132" s="88">
        <v>0</v>
      </c>
      <c r="L132" s="124"/>
      <c r="M132" s="166"/>
      <c r="N132" s="166"/>
      <c r="O132" s="72">
        <v>21.2</v>
      </c>
      <c r="P132" s="62">
        <v>21.2</v>
      </c>
    </row>
    <row r="133" spans="1:16" ht="15.75" thickBot="1">
      <c r="A133" s="106"/>
      <c r="B133" s="182"/>
      <c r="C133" s="182"/>
      <c r="D133" s="189"/>
      <c r="E133" s="192"/>
      <c r="F133" s="107" t="s">
        <v>106</v>
      </c>
      <c r="G133" s="68">
        <v>0</v>
      </c>
      <c r="H133" s="68">
        <v>0</v>
      </c>
      <c r="I133" s="71">
        <v>0</v>
      </c>
      <c r="J133" s="72">
        <v>0</v>
      </c>
      <c r="K133" s="62">
        <v>0</v>
      </c>
      <c r="L133" s="124"/>
      <c r="M133" s="166"/>
      <c r="N133" s="166"/>
      <c r="O133" s="72">
        <v>0</v>
      </c>
      <c r="P133" s="62">
        <v>0</v>
      </c>
    </row>
    <row r="134" spans="1:16" ht="15.75" thickBot="1">
      <c r="A134" s="105" t="s">
        <v>142</v>
      </c>
      <c r="B134" s="201" t="s">
        <v>205</v>
      </c>
      <c r="C134" s="201" t="s">
        <v>171</v>
      </c>
      <c r="D134" s="187" t="s">
        <v>179</v>
      </c>
      <c r="E134" s="190" t="s">
        <v>159</v>
      </c>
      <c r="F134" s="67" t="s">
        <v>6</v>
      </c>
      <c r="G134" s="93">
        <f>G135+G136+G138+G139</f>
        <v>21.2</v>
      </c>
      <c r="H134" s="93">
        <f>H135+H136+H138+H139</f>
        <v>0</v>
      </c>
      <c r="I134" s="93">
        <f>I135+I136+I138+I139</f>
        <v>0</v>
      </c>
      <c r="J134" s="93">
        <f>J135+J136+J138+J139</f>
        <v>0</v>
      </c>
      <c r="K134" s="93">
        <f>K135+K136+K138+K139</f>
        <v>0</v>
      </c>
      <c r="L134" s="124"/>
      <c r="M134" s="166"/>
      <c r="N134" s="166"/>
      <c r="O134" s="68">
        <f>O135+O136+O138+O139</f>
        <v>21.2</v>
      </c>
      <c r="P134" s="68">
        <f>P135+P136+P138+P139</f>
        <v>0</v>
      </c>
    </row>
    <row r="135" spans="1:16" ht="15.75" thickBot="1">
      <c r="A135" s="105"/>
      <c r="B135" s="181"/>
      <c r="C135" s="181"/>
      <c r="D135" s="188"/>
      <c r="E135" s="191"/>
      <c r="F135" s="70" t="s">
        <v>108</v>
      </c>
      <c r="G135" s="95">
        <v>0</v>
      </c>
      <c r="H135" s="95">
        <v>0</v>
      </c>
      <c r="I135" s="85">
        <v>0</v>
      </c>
      <c r="J135" s="86">
        <v>0</v>
      </c>
      <c r="K135" s="88">
        <v>0</v>
      </c>
      <c r="L135" s="124"/>
      <c r="M135" s="166"/>
      <c r="N135" s="166"/>
      <c r="O135" s="72">
        <v>0</v>
      </c>
      <c r="P135" s="62">
        <v>0</v>
      </c>
    </row>
    <row r="136" spans="1:16" ht="15.75" thickBot="1">
      <c r="A136" s="105"/>
      <c r="B136" s="181"/>
      <c r="C136" s="181"/>
      <c r="D136" s="188"/>
      <c r="E136" s="191"/>
      <c r="F136" s="67" t="s">
        <v>27</v>
      </c>
      <c r="G136" s="93">
        <v>0</v>
      </c>
      <c r="H136" s="93">
        <v>0</v>
      </c>
      <c r="I136" s="79">
        <v>0</v>
      </c>
      <c r="J136" s="80">
        <v>0</v>
      </c>
      <c r="K136" s="82">
        <v>0</v>
      </c>
      <c r="L136" s="124"/>
      <c r="M136" s="166"/>
      <c r="N136" s="166"/>
      <c r="O136" s="72">
        <v>0</v>
      </c>
      <c r="P136" s="62">
        <v>0</v>
      </c>
    </row>
    <row r="137" spans="1:16" ht="15.75" thickBot="1">
      <c r="A137" s="105"/>
      <c r="B137" s="181"/>
      <c r="C137" s="181"/>
      <c r="D137" s="188"/>
      <c r="E137" s="191"/>
      <c r="F137" s="67" t="s">
        <v>25</v>
      </c>
      <c r="G137" s="95">
        <v>0</v>
      </c>
      <c r="H137" s="95">
        <v>0</v>
      </c>
      <c r="I137" s="85">
        <v>0</v>
      </c>
      <c r="J137" s="86">
        <v>0</v>
      </c>
      <c r="K137" s="88">
        <v>0</v>
      </c>
      <c r="L137" s="124"/>
      <c r="M137" s="166"/>
      <c r="N137" s="166"/>
      <c r="O137" s="72">
        <v>0</v>
      </c>
      <c r="P137" s="62">
        <v>0</v>
      </c>
    </row>
    <row r="138" spans="1:16" ht="15.75" thickBot="1">
      <c r="A138" s="105"/>
      <c r="B138" s="181"/>
      <c r="C138" s="181"/>
      <c r="D138" s="188"/>
      <c r="E138" s="191"/>
      <c r="F138" s="74" t="s">
        <v>197</v>
      </c>
      <c r="G138" s="93">
        <f>J138+O138</f>
        <v>21.2</v>
      </c>
      <c r="H138" s="93">
        <v>0</v>
      </c>
      <c r="I138" s="71">
        <v>0</v>
      </c>
      <c r="J138" s="72">
        <v>0</v>
      </c>
      <c r="K138" s="62">
        <v>0</v>
      </c>
      <c r="L138" s="124"/>
      <c r="M138" s="166"/>
      <c r="N138" s="166"/>
      <c r="O138" s="72">
        <v>21.2</v>
      </c>
      <c r="P138" s="62">
        <v>0</v>
      </c>
    </row>
    <row r="139" spans="1:16" ht="15.75" thickBot="1">
      <c r="A139" s="106"/>
      <c r="B139" s="182"/>
      <c r="C139" s="182"/>
      <c r="D139" s="189"/>
      <c r="E139" s="192"/>
      <c r="F139" s="107" t="s">
        <v>106</v>
      </c>
      <c r="G139" s="95">
        <v>0</v>
      </c>
      <c r="H139" s="95">
        <v>0</v>
      </c>
      <c r="I139" s="71">
        <v>0</v>
      </c>
      <c r="J139" s="72">
        <v>0</v>
      </c>
      <c r="K139" s="62">
        <v>0</v>
      </c>
      <c r="L139" s="124"/>
      <c r="M139" s="166"/>
      <c r="N139" s="166"/>
      <c r="O139" s="72">
        <v>0</v>
      </c>
      <c r="P139" s="62">
        <v>0</v>
      </c>
    </row>
    <row r="140" spans="1:16" ht="15.75" thickBot="1">
      <c r="A140" s="105" t="s">
        <v>190</v>
      </c>
      <c r="B140" s="66" t="s">
        <v>143</v>
      </c>
      <c r="C140" s="66"/>
      <c r="D140" s="66"/>
      <c r="E140" s="108"/>
      <c r="F140" s="67" t="s">
        <v>6</v>
      </c>
      <c r="G140" s="93">
        <f>G141+G142+G144+G145</f>
        <v>63.599999999999994</v>
      </c>
      <c r="H140" s="93">
        <f>H141+H142+H144+H145</f>
        <v>0</v>
      </c>
      <c r="I140" s="93">
        <f>I141+I142+I144+I145</f>
        <v>0</v>
      </c>
      <c r="J140" s="93">
        <f>J141+J142+J144+J145</f>
        <v>21.2</v>
      </c>
      <c r="K140" s="93">
        <f>K141+K142+K144+K145</f>
        <v>0</v>
      </c>
      <c r="L140" s="124"/>
      <c r="M140" s="166"/>
      <c r="N140" s="166"/>
      <c r="O140" s="68">
        <f>O141+O142+O144+O145</f>
        <v>42.4</v>
      </c>
      <c r="P140" s="68">
        <f>P141+P142+P144+P145</f>
        <v>21.2</v>
      </c>
    </row>
    <row r="141" spans="1:16" ht="15.75" thickBot="1">
      <c r="A141" s="105"/>
      <c r="B141" s="66"/>
      <c r="C141" s="66"/>
      <c r="D141" s="66"/>
      <c r="E141" s="108"/>
      <c r="F141" s="70" t="s">
        <v>108</v>
      </c>
      <c r="G141" s="95">
        <v>0</v>
      </c>
      <c r="H141" s="95">
        <v>0</v>
      </c>
      <c r="I141" s="85">
        <v>0</v>
      </c>
      <c r="J141" s="86">
        <v>0</v>
      </c>
      <c r="K141" s="88">
        <v>0</v>
      </c>
      <c r="L141" s="124"/>
      <c r="M141" s="166"/>
      <c r="N141" s="166"/>
      <c r="O141" s="72">
        <v>0</v>
      </c>
      <c r="P141" s="62">
        <v>0</v>
      </c>
    </row>
    <row r="142" spans="1:16" ht="15.75" thickBot="1">
      <c r="A142" s="105"/>
      <c r="B142" s="66"/>
      <c r="C142" s="66"/>
      <c r="D142" s="66"/>
      <c r="E142" s="108"/>
      <c r="F142" s="67" t="s">
        <v>27</v>
      </c>
      <c r="G142" s="93">
        <v>0</v>
      </c>
      <c r="H142" s="93">
        <v>0</v>
      </c>
      <c r="I142" s="79">
        <v>0</v>
      </c>
      <c r="J142" s="80">
        <v>0</v>
      </c>
      <c r="K142" s="82">
        <v>0</v>
      </c>
      <c r="L142" s="124"/>
      <c r="M142" s="166"/>
      <c r="N142" s="166"/>
      <c r="O142" s="72">
        <v>0</v>
      </c>
      <c r="P142" s="62">
        <v>0</v>
      </c>
    </row>
    <row r="143" spans="1:16" ht="15.75" thickBot="1">
      <c r="A143" s="105"/>
      <c r="B143" s="66"/>
      <c r="C143" s="66"/>
      <c r="D143" s="66"/>
      <c r="E143" s="108"/>
      <c r="F143" s="67" t="s">
        <v>25</v>
      </c>
      <c r="G143" s="95">
        <v>0</v>
      </c>
      <c r="H143" s="95">
        <v>0</v>
      </c>
      <c r="I143" s="85">
        <v>0</v>
      </c>
      <c r="J143" s="86">
        <v>0</v>
      </c>
      <c r="K143" s="88">
        <v>0</v>
      </c>
      <c r="L143" s="124"/>
      <c r="M143" s="166"/>
      <c r="N143" s="166"/>
      <c r="O143" s="72">
        <v>0</v>
      </c>
      <c r="P143" s="62">
        <v>0</v>
      </c>
    </row>
    <row r="144" spans="1:16" ht="15.75" thickBot="1">
      <c r="A144" s="105"/>
      <c r="B144" s="66"/>
      <c r="C144" s="66"/>
      <c r="D144" s="66"/>
      <c r="E144" s="108"/>
      <c r="F144" s="74" t="s">
        <v>197</v>
      </c>
      <c r="G144" s="68">
        <f>G125+G132+G138</f>
        <v>63.599999999999994</v>
      </c>
      <c r="H144" s="68">
        <f>H125+H132+H138</f>
        <v>0</v>
      </c>
      <c r="I144" s="68">
        <f>I125+I132+I138</f>
        <v>0</v>
      </c>
      <c r="J144" s="68">
        <f>J125+J132+J138</f>
        <v>21.2</v>
      </c>
      <c r="K144" s="68">
        <f>K125+K132+K138</f>
        <v>0</v>
      </c>
      <c r="L144" s="124"/>
      <c r="M144" s="166"/>
      <c r="N144" s="166"/>
      <c r="O144" s="68">
        <f>O125+O132+O138</f>
        <v>42.4</v>
      </c>
      <c r="P144" s="68">
        <f>P125+P132+P138</f>
        <v>21.2</v>
      </c>
    </row>
    <row r="145" spans="1:16" ht="15.75" thickBot="1">
      <c r="A145" s="105"/>
      <c r="B145" s="66"/>
      <c r="C145" s="66"/>
      <c r="D145" s="66"/>
      <c r="E145" s="108"/>
      <c r="F145" s="84" t="s">
        <v>106</v>
      </c>
      <c r="G145" s="93">
        <v>0</v>
      </c>
      <c r="H145" s="79">
        <v>0</v>
      </c>
      <c r="I145" s="79">
        <v>0</v>
      </c>
      <c r="J145" s="80">
        <v>0</v>
      </c>
      <c r="K145" s="82">
        <v>0</v>
      </c>
      <c r="L145" s="125"/>
      <c r="M145" s="166"/>
      <c r="N145" s="166"/>
      <c r="O145" s="80">
        <v>0</v>
      </c>
      <c r="P145" s="82">
        <v>0</v>
      </c>
    </row>
    <row r="146" spans="1:16" ht="19.5" customHeight="1" thickBot="1">
      <c r="A146" s="183" t="s">
        <v>144</v>
      </c>
      <c r="B146" s="184"/>
      <c r="C146" s="184"/>
      <c r="D146" s="184"/>
      <c r="E146" s="184"/>
      <c r="F146" s="184"/>
      <c r="G146" s="184"/>
      <c r="H146" s="184"/>
      <c r="I146" s="184"/>
      <c r="J146" s="184"/>
      <c r="K146" s="184"/>
      <c r="L146" s="185"/>
      <c r="M146" s="185"/>
      <c r="N146" s="185"/>
      <c r="O146" s="185"/>
      <c r="P146" s="186"/>
    </row>
    <row r="147" spans="1:16" ht="15.75" thickBot="1">
      <c r="A147" s="105" t="s">
        <v>145</v>
      </c>
      <c r="B147" s="181" t="s">
        <v>204</v>
      </c>
      <c r="C147" s="181" t="s">
        <v>171</v>
      </c>
      <c r="D147" s="188" t="s">
        <v>179</v>
      </c>
      <c r="E147" s="191" t="s">
        <v>159</v>
      </c>
      <c r="F147" s="67" t="s">
        <v>6</v>
      </c>
      <c r="G147" s="93">
        <f>G148+G149+G151+G152</f>
        <v>21.2</v>
      </c>
      <c r="H147" s="93">
        <f>H148+H149+H151+H152</f>
        <v>0</v>
      </c>
      <c r="I147" s="93">
        <f>I148+I149+I151+I152</f>
        <v>0</v>
      </c>
      <c r="J147" s="93">
        <f>J148+J149+J151+J152</f>
        <v>21.2</v>
      </c>
      <c r="K147" s="93">
        <f>K148+K149+K151+K152</f>
        <v>0</v>
      </c>
      <c r="L147" s="121"/>
      <c r="M147" s="166"/>
      <c r="N147" s="166"/>
      <c r="O147" s="68">
        <f>O148+O149+O151+O152</f>
        <v>0</v>
      </c>
      <c r="P147" s="68">
        <f>P148+P149+P151+P152</f>
        <v>0</v>
      </c>
    </row>
    <row r="148" spans="1:16" ht="15.75" thickBot="1">
      <c r="A148" s="105"/>
      <c r="B148" s="181"/>
      <c r="C148" s="181"/>
      <c r="D148" s="188"/>
      <c r="E148" s="191"/>
      <c r="F148" s="70" t="s">
        <v>108</v>
      </c>
      <c r="G148" s="95">
        <v>0</v>
      </c>
      <c r="H148" s="95">
        <v>0</v>
      </c>
      <c r="I148" s="85">
        <v>0</v>
      </c>
      <c r="J148" s="86">
        <v>0</v>
      </c>
      <c r="K148" s="88">
        <v>0</v>
      </c>
      <c r="L148" s="124"/>
      <c r="M148" s="166"/>
      <c r="N148" s="166"/>
      <c r="O148" s="72">
        <v>0</v>
      </c>
      <c r="P148" s="62">
        <v>0</v>
      </c>
    </row>
    <row r="149" spans="1:16" ht="15.75" thickBot="1">
      <c r="A149" s="105"/>
      <c r="B149" s="181"/>
      <c r="C149" s="181"/>
      <c r="D149" s="188"/>
      <c r="E149" s="191"/>
      <c r="F149" s="67" t="s">
        <v>27</v>
      </c>
      <c r="G149" s="95">
        <v>0</v>
      </c>
      <c r="H149" s="95">
        <v>0</v>
      </c>
      <c r="I149" s="85">
        <v>0</v>
      </c>
      <c r="J149" s="86">
        <v>0</v>
      </c>
      <c r="K149" s="88">
        <v>0</v>
      </c>
      <c r="L149" s="124"/>
      <c r="M149" s="166"/>
      <c r="N149" s="166"/>
      <c r="O149" s="72">
        <v>0</v>
      </c>
      <c r="P149" s="62">
        <v>0</v>
      </c>
    </row>
    <row r="150" spans="1:16" ht="15.75" thickBot="1">
      <c r="A150" s="105"/>
      <c r="B150" s="181"/>
      <c r="C150" s="181"/>
      <c r="D150" s="188"/>
      <c r="E150" s="191"/>
      <c r="F150" s="67" t="s">
        <v>25</v>
      </c>
      <c r="G150" s="95">
        <v>0</v>
      </c>
      <c r="H150" s="95">
        <v>0</v>
      </c>
      <c r="I150" s="85">
        <v>0</v>
      </c>
      <c r="J150" s="86">
        <v>0</v>
      </c>
      <c r="K150" s="88">
        <v>0</v>
      </c>
      <c r="L150" s="124"/>
      <c r="M150" s="166"/>
      <c r="N150" s="166"/>
      <c r="O150" s="72">
        <v>0</v>
      </c>
      <c r="P150" s="62">
        <v>0</v>
      </c>
    </row>
    <row r="151" spans="1:16" ht="15.75" thickBot="1">
      <c r="A151" s="105"/>
      <c r="B151" s="181"/>
      <c r="C151" s="181"/>
      <c r="D151" s="188"/>
      <c r="E151" s="191"/>
      <c r="F151" s="74" t="s">
        <v>197</v>
      </c>
      <c r="G151" s="93">
        <f>J151</f>
        <v>21.2</v>
      </c>
      <c r="H151" s="93">
        <v>0</v>
      </c>
      <c r="I151" s="71">
        <v>0</v>
      </c>
      <c r="J151" s="72">
        <v>21.2</v>
      </c>
      <c r="K151" s="62">
        <v>0</v>
      </c>
      <c r="L151" s="124"/>
      <c r="M151" s="166"/>
      <c r="N151" s="166"/>
      <c r="O151" s="72">
        <v>0</v>
      </c>
      <c r="P151" s="62">
        <v>0</v>
      </c>
    </row>
    <row r="152" spans="1:16" ht="15.75" thickBot="1">
      <c r="A152" s="106"/>
      <c r="B152" s="182"/>
      <c r="C152" s="182"/>
      <c r="D152" s="189"/>
      <c r="E152" s="192"/>
      <c r="F152" s="107" t="s">
        <v>106</v>
      </c>
      <c r="G152" s="95">
        <v>0</v>
      </c>
      <c r="H152" s="95">
        <v>0</v>
      </c>
      <c r="I152" s="85">
        <v>0</v>
      </c>
      <c r="J152" s="86">
        <v>0</v>
      </c>
      <c r="K152" s="88">
        <v>0</v>
      </c>
      <c r="L152" s="124"/>
      <c r="M152" s="166"/>
      <c r="N152" s="166"/>
      <c r="O152" s="72">
        <v>0</v>
      </c>
      <c r="P152" s="62">
        <v>0</v>
      </c>
    </row>
    <row r="153" spans="1:16" ht="15.75" thickBot="1">
      <c r="A153" s="105" t="s">
        <v>146</v>
      </c>
      <c r="B153" s="201" t="s">
        <v>203</v>
      </c>
      <c r="C153" s="201" t="s">
        <v>171</v>
      </c>
      <c r="D153" s="187" t="s">
        <v>179</v>
      </c>
      <c r="E153" s="190" t="s">
        <v>159</v>
      </c>
      <c r="F153" s="67" t="s">
        <v>6</v>
      </c>
      <c r="G153" s="68">
        <f>G154+G155+G157+G158</f>
        <v>21.2</v>
      </c>
      <c r="H153" s="68">
        <f>H154+H155+H157+H158</f>
        <v>0</v>
      </c>
      <c r="I153" s="68">
        <f>I154+I155+I157+I158</f>
        <v>0</v>
      </c>
      <c r="J153" s="68">
        <f>J154+J155+J157+J158</f>
        <v>0</v>
      </c>
      <c r="K153" s="68">
        <f>K154+K155+K157+K158</f>
        <v>0</v>
      </c>
      <c r="L153" s="124"/>
      <c r="M153" s="166"/>
      <c r="N153" s="166"/>
      <c r="O153" s="68">
        <f>O154+O155+O157+O158</f>
        <v>21.2</v>
      </c>
      <c r="P153" s="68">
        <f>P154+P155+P157+P158</f>
        <v>21.2</v>
      </c>
    </row>
    <row r="154" spans="1:16" ht="15.75" thickBot="1">
      <c r="A154" s="105"/>
      <c r="B154" s="181"/>
      <c r="C154" s="181"/>
      <c r="D154" s="188"/>
      <c r="E154" s="191"/>
      <c r="F154" s="70" t="s">
        <v>108</v>
      </c>
      <c r="G154" s="95">
        <v>0</v>
      </c>
      <c r="H154" s="95">
        <v>0</v>
      </c>
      <c r="I154" s="85">
        <v>0</v>
      </c>
      <c r="J154" s="86">
        <v>0</v>
      </c>
      <c r="K154" s="88">
        <v>0</v>
      </c>
      <c r="L154" s="124"/>
      <c r="M154" s="166"/>
      <c r="N154" s="166"/>
      <c r="O154" s="72">
        <v>0</v>
      </c>
      <c r="P154" s="62">
        <v>0</v>
      </c>
    </row>
    <row r="155" spans="1:16" ht="15.75" thickBot="1">
      <c r="A155" s="105"/>
      <c r="B155" s="181"/>
      <c r="C155" s="181"/>
      <c r="D155" s="188"/>
      <c r="E155" s="191"/>
      <c r="F155" s="67" t="s">
        <v>27</v>
      </c>
      <c r="G155" s="95">
        <v>0</v>
      </c>
      <c r="H155" s="95">
        <v>0</v>
      </c>
      <c r="I155" s="85">
        <v>0</v>
      </c>
      <c r="J155" s="86">
        <v>0</v>
      </c>
      <c r="K155" s="88">
        <v>0</v>
      </c>
      <c r="L155" s="124"/>
      <c r="M155" s="166"/>
      <c r="N155" s="166"/>
      <c r="O155" s="72">
        <v>0</v>
      </c>
      <c r="P155" s="62">
        <v>0</v>
      </c>
    </row>
    <row r="156" spans="1:16" ht="15.75" thickBot="1">
      <c r="A156" s="105"/>
      <c r="B156" s="181"/>
      <c r="C156" s="181"/>
      <c r="D156" s="188"/>
      <c r="E156" s="191"/>
      <c r="F156" s="67" t="s">
        <v>25</v>
      </c>
      <c r="G156" s="95">
        <v>0</v>
      </c>
      <c r="H156" s="95">
        <v>0</v>
      </c>
      <c r="I156" s="85">
        <v>0</v>
      </c>
      <c r="J156" s="86">
        <v>0</v>
      </c>
      <c r="K156" s="88">
        <v>0</v>
      </c>
      <c r="L156" s="124"/>
      <c r="M156" s="166"/>
      <c r="N156" s="166"/>
      <c r="O156" s="72">
        <v>0</v>
      </c>
      <c r="P156" s="62">
        <v>0</v>
      </c>
    </row>
    <row r="157" spans="1:16" ht="15.75" thickBot="1">
      <c r="A157" s="105"/>
      <c r="B157" s="181"/>
      <c r="C157" s="181"/>
      <c r="D157" s="188"/>
      <c r="E157" s="191"/>
      <c r="F157" s="74" t="s">
        <v>197</v>
      </c>
      <c r="G157" s="93">
        <f>J157+O157</f>
        <v>21.2</v>
      </c>
      <c r="H157" s="93">
        <v>0</v>
      </c>
      <c r="I157" s="71">
        <v>0</v>
      </c>
      <c r="J157" s="72">
        <v>0</v>
      </c>
      <c r="K157" s="62">
        <v>0</v>
      </c>
      <c r="L157" s="124"/>
      <c r="M157" s="166"/>
      <c r="N157" s="166"/>
      <c r="O157" s="72">
        <v>21.2</v>
      </c>
      <c r="P157" s="62">
        <v>21.2</v>
      </c>
    </row>
    <row r="158" spans="1:16" ht="15.75" thickBot="1">
      <c r="A158" s="106"/>
      <c r="B158" s="182"/>
      <c r="C158" s="182"/>
      <c r="D158" s="189"/>
      <c r="E158" s="192"/>
      <c r="F158" s="107" t="s">
        <v>106</v>
      </c>
      <c r="G158" s="95">
        <v>0</v>
      </c>
      <c r="H158" s="95">
        <v>0</v>
      </c>
      <c r="I158" s="85">
        <v>0</v>
      </c>
      <c r="J158" s="86">
        <v>0</v>
      </c>
      <c r="K158" s="88">
        <v>0</v>
      </c>
      <c r="L158" s="124"/>
      <c r="M158" s="166"/>
      <c r="N158" s="166"/>
      <c r="O158" s="72">
        <v>0</v>
      </c>
      <c r="P158" s="62">
        <v>0</v>
      </c>
    </row>
    <row r="159" spans="1:16" ht="15.75" thickBot="1">
      <c r="A159" s="105" t="s">
        <v>147</v>
      </c>
      <c r="B159" s="201" t="s">
        <v>205</v>
      </c>
      <c r="C159" s="201" t="s">
        <v>171</v>
      </c>
      <c r="D159" s="187" t="s">
        <v>179</v>
      </c>
      <c r="E159" s="190" t="s">
        <v>159</v>
      </c>
      <c r="F159" s="67" t="s">
        <v>6</v>
      </c>
      <c r="G159" s="68">
        <f>G160+G161+G163+G164</f>
        <v>21.2</v>
      </c>
      <c r="H159" s="68">
        <f>H160+H161+H163+H164</f>
        <v>0</v>
      </c>
      <c r="I159" s="68">
        <f>I160+I161+I163+I164</f>
        <v>0</v>
      </c>
      <c r="J159" s="68">
        <f>J160+J161+J163+J164</f>
        <v>0</v>
      </c>
      <c r="K159" s="68">
        <f>K160+K161+K163+K164</f>
        <v>0</v>
      </c>
      <c r="L159" s="124"/>
      <c r="M159" s="166"/>
      <c r="N159" s="166"/>
      <c r="O159" s="68">
        <f>O160+O161+O163+O164</f>
        <v>21.2</v>
      </c>
      <c r="P159" s="68">
        <f>P160+P161+P163+P164</f>
        <v>0</v>
      </c>
    </row>
    <row r="160" spans="1:16" ht="15.75" thickBot="1">
      <c r="A160" s="105"/>
      <c r="B160" s="181"/>
      <c r="C160" s="181"/>
      <c r="D160" s="188"/>
      <c r="E160" s="191"/>
      <c r="F160" s="70" t="s">
        <v>108</v>
      </c>
      <c r="G160" s="95">
        <v>0</v>
      </c>
      <c r="H160" s="95">
        <v>0</v>
      </c>
      <c r="I160" s="85">
        <v>0</v>
      </c>
      <c r="J160" s="86">
        <v>0</v>
      </c>
      <c r="K160" s="88">
        <v>0</v>
      </c>
      <c r="L160" s="124"/>
      <c r="M160" s="166"/>
      <c r="N160" s="166"/>
      <c r="O160" s="72">
        <v>0</v>
      </c>
      <c r="P160" s="62">
        <v>0</v>
      </c>
    </row>
    <row r="161" spans="1:16" ht="15.75" thickBot="1">
      <c r="A161" s="105"/>
      <c r="B161" s="181"/>
      <c r="C161" s="181"/>
      <c r="D161" s="188"/>
      <c r="E161" s="191"/>
      <c r="F161" s="67" t="s">
        <v>27</v>
      </c>
      <c r="G161" s="95">
        <v>0</v>
      </c>
      <c r="H161" s="95">
        <v>0</v>
      </c>
      <c r="I161" s="85">
        <v>0</v>
      </c>
      <c r="J161" s="86">
        <v>0</v>
      </c>
      <c r="K161" s="88">
        <v>0</v>
      </c>
      <c r="L161" s="124"/>
      <c r="M161" s="166"/>
      <c r="N161" s="166"/>
      <c r="O161" s="72">
        <v>0</v>
      </c>
      <c r="P161" s="62">
        <v>0</v>
      </c>
    </row>
    <row r="162" spans="1:16" ht="15.75" thickBot="1">
      <c r="A162" s="105"/>
      <c r="B162" s="181"/>
      <c r="C162" s="181"/>
      <c r="D162" s="188"/>
      <c r="E162" s="191"/>
      <c r="F162" s="67" t="s">
        <v>25</v>
      </c>
      <c r="G162" s="95">
        <v>0</v>
      </c>
      <c r="H162" s="95">
        <v>0</v>
      </c>
      <c r="I162" s="85">
        <v>0</v>
      </c>
      <c r="J162" s="86">
        <v>0</v>
      </c>
      <c r="K162" s="88">
        <v>0</v>
      </c>
      <c r="L162" s="124"/>
      <c r="M162" s="166"/>
      <c r="N162" s="166"/>
      <c r="O162" s="72">
        <v>0</v>
      </c>
      <c r="P162" s="62">
        <v>0</v>
      </c>
    </row>
    <row r="163" spans="1:16" ht="15.75" thickBot="1">
      <c r="A163" s="105"/>
      <c r="B163" s="181"/>
      <c r="C163" s="181"/>
      <c r="D163" s="188"/>
      <c r="E163" s="191"/>
      <c r="F163" s="74" t="s">
        <v>197</v>
      </c>
      <c r="G163" s="93">
        <f>J163+O163</f>
        <v>21.2</v>
      </c>
      <c r="H163" s="93">
        <v>0</v>
      </c>
      <c r="I163" s="71">
        <v>0</v>
      </c>
      <c r="J163" s="72">
        <v>0</v>
      </c>
      <c r="K163" s="62">
        <v>0</v>
      </c>
      <c r="L163" s="124"/>
      <c r="M163" s="166"/>
      <c r="N163" s="166"/>
      <c r="O163" s="72">
        <v>21.2</v>
      </c>
      <c r="P163" s="62">
        <v>0</v>
      </c>
    </row>
    <row r="164" spans="1:16" ht="15.75" thickBot="1">
      <c r="A164" s="106"/>
      <c r="B164" s="182"/>
      <c r="C164" s="182"/>
      <c r="D164" s="189"/>
      <c r="E164" s="192"/>
      <c r="F164" s="107" t="s">
        <v>106</v>
      </c>
      <c r="G164" s="95">
        <v>0</v>
      </c>
      <c r="H164" s="95">
        <v>0</v>
      </c>
      <c r="I164" s="85">
        <v>0</v>
      </c>
      <c r="J164" s="86">
        <v>0</v>
      </c>
      <c r="K164" s="88">
        <v>0</v>
      </c>
      <c r="L164" s="124"/>
      <c r="M164" s="166"/>
      <c r="N164" s="166"/>
      <c r="O164" s="72">
        <v>0</v>
      </c>
      <c r="P164" s="62">
        <v>0</v>
      </c>
    </row>
    <row r="165" spans="1:16" ht="15.75" thickBot="1">
      <c r="A165" s="105" t="s">
        <v>191</v>
      </c>
      <c r="B165" s="66" t="s">
        <v>148</v>
      </c>
      <c r="C165" s="66"/>
      <c r="D165" s="66"/>
      <c r="E165" s="108"/>
      <c r="F165" s="67" t="s">
        <v>6</v>
      </c>
      <c r="G165" s="68">
        <f>G166+G167+G169+G170</f>
        <v>63.599999999999994</v>
      </c>
      <c r="H165" s="68">
        <f>H166+H167+H169+H170</f>
        <v>0</v>
      </c>
      <c r="I165" s="68">
        <f>I166+I167+I169+I170</f>
        <v>0</v>
      </c>
      <c r="J165" s="68">
        <f>J166+J167+J169+J170</f>
        <v>21.2</v>
      </c>
      <c r="K165" s="68">
        <f>K166+K167+K169+K170</f>
        <v>0</v>
      </c>
      <c r="L165" s="124"/>
      <c r="M165" s="166"/>
      <c r="N165" s="166"/>
      <c r="O165" s="68">
        <f>O166+O167+O169+O170</f>
        <v>42.4</v>
      </c>
      <c r="P165" s="68">
        <f>P166+P167+P169+P170</f>
        <v>21.2</v>
      </c>
    </row>
    <row r="166" spans="1:16" ht="15.75" thickBot="1">
      <c r="A166" s="105"/>
      <c r="B166" s="66"/>
      <c r="C166" s="66"/>
      <c r="D166" s="66"/>
      <c r="E166" s="108"/>
      <c r="F166" s="70" t="s">
        <v>108</v>
      </c>
      <c r="G166" s="95">
        <v>0</v>
      </c>
      <c r="H166" s="95">
        <v>0</v>
      </c>
      <c r="I166" s="85">
        <v>0</v>
      </c>
      <c r="J166" s="86">
        <v>0</v>
      </c>
      <c r="K166" s="88">
        <v>0</v>
      </c>
      <c r="L166" s="124"/>
      <c r="M166" s="166"/>
      <c r="N166" s="166"/>
      <c r="O166" s="72">
        <v>0</v>
      </c>
      <c r="P166" s="62">
        <v>0</v>
      </c>
    </row>
    <row r="167" spans="1:16" ht="15.75" thickBot="1">
      <c r="A167" s="105"/>
      <c r="B167" s="66"/>
      <c r="C167" s="66"/>
      <c r="D167" s="66"/>
      <c r="E167" s="108"/>
      <c r="F167" s="67" t="s">
        <v>27</v>
      </c>
      <c r="G167" s="95">
        <v>0</v>
      </c>
      <c r="H167" s="95">
        <v>0</v>
      </c>
      <c r="I167" s="85">
        <v>0</v>
      </c>
      <c r="J167" s="86">
        <v>0</v>
      </c>
      <c r="K167" s="88">
        <v>0</v>
      </c>
      <c r="L167" s="124"/>
      <c r="M167" s="166"/>
      <c r="N167" s="166"/>
      <c r="O167" s="72">
        <v>0</v>
      </c>
      <c r="P167" s="62">
        <v>0</v>
      </c>
    </row>
    <row r="168" spans="1:16" ht="15.75" thickBot="1">
      <c r="A168" s="105"/>
      <c r="B168" s="66"/>
      <c r="C168" s="66"/>
      <c r="D168" s="66"/>
      <c r="E168" s="108"/>
      <c r="F168" s="67" t="s">
        <v>25</v>
      </c>
      <c r="G168" s="95">
        <v>0</v>
      </c>
      <c r="H168" s="95">
        <v>0</v>
      </c>
      <c r="I168" s="85">
        <v>0</v>
      </c>
      <c r="J168" s="86">
        <v>0</v>
      </c>
      <c r="K168" s="88">
        <v>0</v>
      </c>
      <c r="L168" s="124"/>
      <c r="M168" s="166"/>
      <c r="N168" s="166"/>
      <c r="O168" s="72">
        <v>0</v>
      </c>
      <c r="P168" s="62">
        <v>0</v>
      </c>
    </row>
    <row r="169" spans="1:16" ht="15.75" thickBot="1">
      <c r="A169" s="105"/>
      <c r="B169" s="66"/>
      <c r="C169" s="66"/>
      <c r="D169" s="66"/>
      <c r="E169" s="108"/>
      <c r="F169" s="74" t="s">
        <v>197</v>
      </c>
      <c r="G169" s="93">
        <f>G151+G157+G163</f>
        <v>63.599999999999994</v>
      </c>
      <c r="H169" s="93">
        <f>H151+H157+H163</f>
        <v>0</v>
      </c>
      <c r="I169" s="93">
        <f>I151+I157+I163</f>
        <v>0</v>
      </c>
      <c r="J169" s="93">
        <f>J151+J157+J163</f>
        <v>21.2</v>
      </c>
      <c r="K169" s="93">
        <f>K151+K157+K163</f>
        <v>0</v>
      </c>
      <c r="L169" s="121"/>
      <c r="M169" s="166"/>
      <c r="N169" s="166"/>
      <c r="O169" s="93">
        <f>O151+O157+O163</f>
        <v>42.4</v>
      </c>
      <c r="P169" s="93">
        <f>P151+P157+P163</f>
        <v>21.2</v>
      </c>
    </row>
    <row r="170" spans="1:16" ht="15.75" thickBot="1">
      <c r="A170" s="105"/>
      <c r="B170" s="66"/>
      <c r="C170" s="66"/>
      <c r="D170" s="66"/>
      <c r="E170" s="108"/>
      <c r="F170" s="132" t="s">
        <v>106</v>
      </c>
      <c r="G170" s="95">
        <v>0</v>
      </c>
      <c r="H170" s="95">
        <v>0</v>
      </c>
      <c r="I170" s="85">
        <v>0</v>
      </c>
      <c r="J170" s="86">
        <v>0</v>
      </c>
      <c r="K170" s="88">
        <v>0</v>
      </c>
      <c r="L170" s="124"/>
      <c r="M170" s="166"/>
      <c r="N170" s="166"/>
      <c r="O170" s="175">
        <v>0</v>
      </c>
      <c r="P170" s="88">
        <v>0</v>
      </c>
    </row>
    <row r="171" spans="1:16" ht="15.75" thickBot="1">
      <c r="A171" s="65" t="s">
        <v>192</v>
      </c>
      <c r="B171" s="201" t="s">
        <v>149</v>
      </c>
      <c r="C171" s="133"/>
      <c r="D171" s="133"/>
      <c r="E171" s="92"/>
      <c r="F171" s="74" t="s">
        <v>6</v>
      </c>
      <c r="G171" s="68">
        <f>G172+G173+G175+G176</f>
        <v>9116.900000000001</v>
      </c>
      <c r="H171" s="68">
        <f>H172+H173+H175+H176</f>
        <v>1335.4</v>
      </c>
      <c r="I171" s="68">
        <f>I172+I173+I175+I176</f>
        <v>360.6</v>
      </c>
      <c r="J171" s="68">
        <f>J172+J173+J175+J176</f>
        <v>5380.1</v>
      </c>
      <c r="K171" s="68">
        <f>K172+K173+K175+K176</f>
        <v>1498.4</v>
      </c>
      <c r="L171" s="124"/>
      <c r="M171" s="166"/>
      <c r="N171" s="166"/>
      <c r="O171" s="68">
        <f>O172+O173+O175+O176</f>
        <v>2401.4</v>
      </c>
      <c r="P171" s="68">
        <f>P172+P173+P175+P176</f>
        <v>933.3000000000001</v>
      </c>
    </row>
    <row r="172" spans="1:16" ht="15.75" thickBot="1">
      <c r="A172" s="105"/>
      <c r="B172" s="181"/>
      <c r="C172" s="66"/>
      <c r="D172" s="66"/>
      <c r="E172" s="108"/>
      <c r="F172" s="70" t="s">
        <v>108</v>
      </c>
      <c r="G172" s="95">
        <v>0</v>
      </c>
      <c r="H172" s="95">
        <v>0</v>
      </c>
      <c r="I172" s="85">
        <v>0</v>
      </c>
      <c r="J172" s="86">
        <v>0</v>
      </c>
      <c r="K172" s="88">
        <v>0</v>
      </c>
      <c r="L172" s="124"/>
      <c r="M172" s="166"/>
      <c r="N172" s="166"/>
      <c r="O172" s="72">
        <v>0</v>
      </c>
      <c r="P172" s="62">
        <v>0</v>
      </c>
    </row>
    <row r="173" spans="1:16" ht="15.75" thickBot="1">
      <c r="A173" s="105"/>
      <c r="B173" s="181"/>
      <c r="C173" s="66"/>
      <c r="D173" s="66"/>
      <c r="E173" s="108"/>
      <c r="F173" s="67" t="s">
        <v>27</v>
      </c>
      <c r="G173" s="95">
        <v>0</v>
      </c>
      <c r="H173" s="95">
        <v>0</v>
      </c>
      <c r="I173" s="85">
        <v>0</v>
      </c>
      <c r="J173" s="86">
        <v>0</v>
      </c>
      <c r="K173" s="88">
        <v>0</v>
      </c>
      <c r="L173" s="124"/>
      <c r="M173" s="166"/>
      <c r="N173" s="166"/>
      <c r="O173" s="72">
        <v>0</v>
      </c>
      <c r="P173" s="62">
        <v>0</v>
      </c>
    </row>
    <row r="174" spans="1:16" ht="15.75" thickBot="1">
      <c r="A174" s="105"/>
      <c r="B174" s="181"/>
      <c r="C174" s="66"/>
      <c r="D174" s="66"/>
      <c r="E174" s="108"/>
      <c r="F174" s="67" t="s">
        <v>25</v>
      </c>
      <c r="G174" s="95">
        <v>0</v>
      </c>
      <c r="H174" s="95">
        <v>0</v>
      </c>
      <c r="I174" s="85">
        <v>0</v>
      </c>
      <c r="J174" s="86">
        <v>0</v>
      </c>
      <c r="K174" s="88">
        <v>0</v>
      </c>
      <c r="L174" s="124"/>
      <c r="M174" s="166"/>
      <c r="N174" s="166"/>
      <c r="O174" s="72">
        <v>0</v>
      </c>
      <c r="P174" s="62">
        <v>0</v>
      </c>
    </row>
    <row r="175" spans="1:16" ht="15.75" thickBot="1">
      <c r="A175" s="105"/>
      <c r="B175" s="181"/>
      <c r="C175" s="66"/>
      <c r="D175" s="66"/>
      <c r="E175" s="108"/>
      <c r="F175" s="74" t="s">
        <v>197</v>
      </c>
      <c r="G175" s="95">
        <f>G92+G117+G144+G169</f>
        <v>9116.900000000001</v>
      </c>
      <c r="H175" s="95">
        <f>H92+H117+H144+H169</f>
        <v>1335.4</v>
      </c>
      <c r="I175" s="95">
        <f>I92+I117+I144+I169</f>
        <v>360.6</v>
      </c>
      <c r="J175" s="95">
        <f>J92+J117+J144+J169</f>
        <v>5380.1</v>
      </c>
      <c r="K175" s="95">
        <f>K92+K117+K144+K169</f>
        <v>1498.4</v>
      </c>
      <c r="L175" s="124"/>
      <c r="M175" s="166"/>
      <c r="N175" s="166"/>
      <c r="O175" s="95">
        <f>O92+O117+O144+O169</f>
        <v>2401.4</v>
      </c>
      <c r="P175" s="95">
        <f>P92+P117+P144+P169</f>
        <v>933.3000000000001</v>
      </c>
    </row>
    <row r="176" spans="1:16" ht="15.75" thickBot="1">
      <c r="A176" s="105"/>
      <c r="B176" s="181"/>
      <c r="C176" s="66"/>
      <c r="D176" s="66"/>
      <c r="E176" s="108"/>
      <c r="F176" s="132" t="s">
        <v>106</v>
      </c>
      <c r="G176" s="95">
        <v>0</v>
      </c>
      <c r="H176" s="95">
        <v>0</v>
      </c>
      <c r="I176" s="85">
        <v>0</v>
      </c>
      <c r="J176" s="86">
        <v>0</v>
      </c>
      <c r="K176" s="88">
        <v>0</v>
      </c>
      <c r="L176" s="124"/>
      <c r="M176" s="166"/>
      <c r="N176" s="166"/>
      <c r="O176" s="72">
        <v>0</v>
      </c>
      <c r="P176" s="62">
        <v>0</v>
      </c>
    </row>
    <row r="177" spans="1:16" ht="21.75" customHeight="1" thickBot="1">
      <c r="A177" s="183" t="s">
        <v>150</v>
      </c>
      <c r="B177" s="184"/>
      <c r="C177" s="184"/>
      <c r="D177" s="184"/>
      <c r="E177" s="184"/>
      <c r="F177" s="184"/>
      <c r="G177" s="184"/>
      <c r="H177" s="184"/>
      <c r="I177" s="184"/>
      <c r="J177" s="184"/>
      <c r="K177" s="184"/>
      <c r="L177" s="185"/>
      <c r="M177" s="185"/>
      <c r="N177" s="185"/>
      <c r="O177" s="185"/>
      <c r="P177" s="186"/>
    </row>
    <row r="178" spans="1:16" ht="21.75" customHeight="1" thickBot="1">
      <c r="A178" s="183" t="s">
        <v>151</v>
      </c>
      <c r="B178" s="184"/>
      <c r="C178" s="184"/>
      <c r="D178" s="184"/>
      <c r="E178" s="184"/>
      <c r="F178" s="184"/>
      <c r="G178" s="184"/>
      <c r="H178" s="184"/>
      <c r="I178" s="184"/>
      <c r="J178" s="184"/>
      <c r="K178" s="184"/>
      <c r="L178" s="185"/>
      <c r="M178" s="185"/>
      <c r="N178" s="185"/>
      <c r="O178" s="185"/>
      <c r="P178" s="186"/>
    </row>
    <row r="179" spans="1:16" ht="18" customHeight="1" thickBot="1">
      <c r="A179" s="105" t="s">
        <v>117</v>
      </c>
      <c r="B179" s="181" t="s">
        <v>206</v>
      </c>
      <c r="C179" s="235" t="s">
        <v>172</v>
      </c>
      <c r="D179" s="188" t="s">
        <v>179</v>
      </c>
      <c r="E179" s="225" t="s">
        <v>161</v>
      </c>
      <c r="F179" s="67" t="s">
        <v>6</v>
      </c>
      <c r="G179" s="68">
        <f>G180+G181+G183+G184</f>
        <v>702.0999999999999</v>
      </c>
      <c r="H179" s="68">
        <f>H180+H181+H183+H184</f>
        <v>527.7</v>
      </c>
      <c r="I179" s="68">
        <f>I180+I181+I183+I184</f>
        <v>527.7</v>
      </c>
      <c r="J179" s="68">
        <f>J180+J181+J183+J184</f>
        <v>174.39999999999998</v>
      </c>
      <c r="K179" s="68">
        <f>K180+K181+K183+K184</f>
        <v>174.39999999999998</v>
      </c>
      <c r="L179" s="121"/>
      <c r="M179" s="166"/>
      <c r="N179" s="166"/>
      <c r="O179" s="68">
        <f>O180+O181+O183+O184</f>
        <v>0</v>
      </c>
      <c r="P179" s="68">
        <f>P180+P181+P183+P184</f>
        <v>0</v>
      </c>
    </row>
    <row r="180" spans="1:16" ht="18.75" customHeight="1" thickBot="1">
      <c r="A180" s="105"/>
      <c r="B180" s="181"/>
      <c r="C180" s="181"/>
      <c r="D180" s="188"/>
      <c r="E180" s="226"/>
      <c r="F180" s="70" t="s">
        <v>108</v>
      </c>
      <c r="G180" s="95">
        <v>0</v>
      </c>
      <c r="H180" s="95">
        <v>0</v>
      </c>
      <c r="I180" s="85">
        <v>0</v>
      </c>
      <c r="J180" s="86">
        <v>0</v>
      </c>
      <c r="K180" s="88">
        <v>0</v>
      </c>
      <c r="L180" s="124"/>
      <c r="M180" s="166"/>
      <c r="N180" s="166"/>
      <c r="O180" s="72">
        <v>0</v>
      </c>
      <c r="P180" s="62">
        <v>0</v>
      </c>
    </row>
    <row r="181" spans="1:16" ht="15" customHeight="1" thickBot="1">
      <c r="A181" s="105"/>
      <c r="B181" s="181"/>
      <c r="C181" s="181"/>
      <c r="D181" s="188"/>
      <c r="E181" s="226"/>
      <c r="F181" s="67" t="s">
        <v>27</v>
      </c>
      <c r="G181" s="95">
        <v>0</v>
      </c>
      <c r="H181" s="95">
        <v>0</v>
      </c>
      <c r="I181" s="85">
        <v>0</v>
      </c>
      <c r="J181" s="86">
        <v>0</v>
      </c>
      <c r="K181" s="88">
        <v>0</v>
      </c>
      <c r="L181" s="124"/>
      <c r="M181" s="166"/>
      <c r="N181" s="166"/>
      <c r="O181" s="72">
        <v>0</v>
      </c>
      <c r="P181" s="62">
        <v>0</v>
      </c>
    </row>
    <row r="182" spans="1:16" ht="15" customHeight="1" thickBot="1">
      <c r="A182" s="105"/>
      <c r="B182" s="181"/>
      <c r="C182" s="181"/>
      <c r="D182" s="188"/>
      <c r="E182" s="226"/>
      <c r="F182" s="67" t="s">
        <v>25</v>
      </c>
      <c r="G182" s="95">
        <v>0</v>
      </c>
      <c r="H182" s="95">
        <v>0</v>
      </c>
      <c r="I182" s="85">
        <v>0</v>
      </c>
      <c r="J182" s="86">
        <v>0</v>
      </c>
      <c r="K182" s="88">
        <v>0</v>
      </c>
      <c r="L182" s="124"/>
      <c r="M182" s="166"/>
      <c r="N182" s="166"/>
      <c r="O182" s="72">
        <v>0</v>
      </c>
      <c r="P182" s="62">
        <v>0</v>
      </c>
    </row>
    <row r="183" spans="1:16" ht="20.25" customHeight="1" thickBot="1">
      <c r="A183" s="105"/>
      <c r="B183" s="181"/>
      <c r="C183" s="181"/>
      <c r="D183" s="188"/>
      <c r="E183" s="226"/>
      <c r="F183" s="74" t="s">
        <v>197</v>
      </c>
      <c r="G183" s="93">
        <f>H183+J183</f>
        <v>668.8</v>
      </c>
      <c r="H183" s="93">
        <v>505.1</v>
      </c>
      <c r="I183" s="71">
        <f>H183</f>
        <v>505.1</v>
      </c>
      <c r="J183" s="72">
        <v>163.7</v>
      </c>
      <c r="K183" s="62">
        <f>J183</f>
        <v>163.7</v>
      </c>
      <c r="L183" s="124"/>
      <c r="M183" s="166"/>
      <c r="N183" s="166"/>
      <c r="O183" s="72">
        <v>0</v>
      </c>
      <c r="P183" s="62">
        <v>0</v>
      </c>
    </row>
    <row r="184" spans="1:16" ht="16.5" customHeight="1" thickBot="1">
      <c r="A184" s="106"/>
      <c r="B184" s="182"/>
      <c r="C184" s="182"/>
      <c r="D184" s="189"/>
      <c r="E184" s="237"/>
      <c r="F184" s="74" t="s">
        <v>106</v>
      </c>
      <c r="G184" s="95">
        <f>H184+J184</f>
        <v>33.3</v>
      </c>
      <c r="H184" s="95">
        <v>22.6</v>
      </c>
      <c r="I184" s="71">
        <f>H184</f>
        <v>22.6</v>
      </c>
      <c r="J184" s="72">
        <v>10.7</v>
      </c>
      <c r="K184" s="62">
        <f>J184</f>
        <v>10.7</v>
      </c>
      <c r="L184" s="124"/>
      <c r="M184" s="166"/>
      <c r="N184" s="166"/>
      <c r="O184" s="72">
        <v>0</v>
      </c>
      <c r="P184" s="62">
        <v>0</v>
      </c>
    </row>
    <row r="185" spans="1:16" ht="18" customHeight="1" thickBot="1">
      <c r="A185" s="65" t="s">
        <v>118</v>
      </c>
      <c r="B185" s="201" t="s">
        <v>207</v>
      </c>
      <c r="C185" s="236" t="s">
        <v>173</v>
      </c>
      <c r="D185" s="187" t="s">
        <v>179</v>
      </c>
      <c r="E185" s="241" t="s">
        <v>161</v>
      </c>
      <c r="F185" s="171" t="s">
        <v>6</v>
      </c>
      <c r="G185" s="68">
        <f>G186+G187+G189+G190</f>
        <v>29622</v>
      </c>
      <c r="H185" s="68">
        <f>H186+H187+H189+H190</f>
        <v>7097.1</v>
      </c>
      <c r="I185" s="68">
        <f>I186+I187+I189+I190</f>
        <v>0</v>
      </c>
      <c r="J185" s="68">
        <f>J186+J187+J189+J190</f>
        <v>22524.9</v>
      </c>
      <c r="K185" s="68">
        <f>K186+K187+K189+K190</f>
        <v>0</v>
      </c>
      <c r="L185" s="124"/>
      <c r="M185" s="166"/>
      <c r="N185" s="166"/>
      <c r="O185" s="68">
        <f>O186+O187+O189+O190</f>
        <v>0</v>
      </c>
      <c r="P185" s="68">
        <f>P186+P187+P189+P190</f>
        <v>0</v>
      </c>
    </row>
    <row r="186" spans="1:16" ht="16.5" customHeight="1" thickBot="1">
      <c r="A186" s="105"/>
      <c r="B186" s="181"/>
      <c r="C186" s="181"/>
      <c r="D186" s="188"/>
      <c r="E186" s="226"/>
      <c r="F186" s="74" t="s">
        <v>108</v>
      </c>
      <c r="G186" s="95">
        <v>0</v>
      </c>
      <c r="H186" s="95">
        <v>0</v>
      </c>
      <c r="I186" s="85">
        <v>0</v>
      </c>
      <c r="J186" s="86">
        <v>0</v>
      </c>
      <c r="K186" s="88">
        <v>0</v>
      </c>
      <c r="L186" s="124"/>
      <c r="M186" s="166"/>
      <c r="N186" s="166"/>
      <c r="O186" s="72">
        <v>0</v>
      </c>
      <c r="P186" s="62">
        <v>0</v>
      </c>
    </row>
    <row r="187" spans="1:16" ht="16.5" customHeight="1" thickBot="1">
      <c r="A187" s="105"/>
      <c r="B187" s="181"/>
      <c r="C187" s="181"/>
      <c r="D187" s="188"/>
      <c r="E187" s="226"/>
      <c r="F187" s="172" t="s">
        <v>27</v>
      </c>
      <c r="G187" s="95">
        <v>0</v>
      </c>
      <c r="H187" s="95">
        <v>0</v>
      </c>
      <c r="I187" s="85">
        <v>0</v>
      </c>
      <c r="J187" s="86">
        <v>0</v>
      </c>
      <c r="K187" s="88">
        <v>0</v>
      </c>
      <c r="L187" s="124"/>
      <c r="M187" s="166"/>
      <c r="N187" s="166"/>
      <c r="O187" s="72">
        <v>0</v>
      </c>
      <c r="P187" s="62">
        <v>0</v>
      </c>
    </row>
    <row r="188" spans="1:16" ht="16.5" customHeight="1" thickBot="1">
      <c r="A188" s="105"/>
      <c r="B188" s="181"/>
      <c r="C188" s="181"/>
      <c r="D188" s="188"/>
      <c r="E188" s="226"/>
      <c r="F188" s="172" t="s">
        <v>25</v>
      </c>
      <c r="G188" s="95">
        <v>0</v>
      </c>
      <c r="H188" s="95">
        <v>0</v>
      </c>
      <c r="I188" s="85">
        <v>0</v>
      </c>
      <c r="J188" s="86">
        <v>0</v>
      </c>
      <c r="K188" s="88">
        <v>0</v>
      </c>
      <c r="L188" s="124"/>
      <c r="M188" s="166"/>
      <c r="N188" s="166"/>
      <c r="O188" s="72">
        <v>0</v>
      </c>
      <c r="P188" s="62">
        <v>0</v>
      </c>
    </row>
    <row r="189" spans="1:16" ht="16.5" customHeight="1" thickBot="1">
      <c r="A189" s="105"/>
      <c r="B189" s="181"/>
      <c r="C189" s="181"/>
      <c r="D189" s="188"/>
      <c r="E189" s="226"/>
      <c r="F189" s="92" t="s">
        <v>197</v>
      </c>
      <c r="G189" s="93">
        <f>H189+J189</f>
        <v>21339.3</v>
      </c>
      <c r="H189" s="93">
        <v>5337</v>
      </c>
      <c r="I189" s="79">
        <v>0</v>
      </c>
      <c r="J189" s="80">
        <v>16002.3</v>
      </c>
      <c r="K189" s="82">
        <v>0</v>
      </c>
      <c r="L189" s="125"/>
      <c r="M189" s="166"/>
      <c r="N189" s="166"/>
      <c r="O189" s="80">
        <v>0</v>
      </c>
      <c r="P189" s="82">
        <v>0</v>
      </c>
    </row>
    <row r="190" spans="1:16" ht="18" customHeight="1" thickBot="1">
      <c r="A190" s="106"/>
      <c r="B190" s="182"/>
      <c r="C190" s="182"/>
      <c r="D190" s="189"/>
      <c r="E190" s="237"/>
      <c r="F190" s="74" t="s">
        <v>106</v>
      </c>
      <c r="G190" s="95">
        <f>H190+J190</f>
        <v>8282.7</v>
      </c>
      <c r="H190" s="95">
        <v>1760.1</v>
      </c>
      <c r="I190" s="85">
        <v>0</v>
      </c>
      <c r="J190" s="86">
        <v>6522.6</v>
      </c>
      <c r="K190" s="88">
        <v>0</v>
      </c>
      <c r="L190" s="152"/>
      <c r="M190" s="153"/>
      <c r="N190" s="153"/>
      <c r="O190" s="86">
        <v>0</v>
      </c>
      <c r="P190" s="88">
        <v>0</v>
      </c>
    </row>
    <row r="191" spans="1:16" ht="18" customHeight="1" thickBot="1">
      <c r="A191" s="127">
        <v>1</v>
      </c>
      <c r="B191" s="128">
        <v>2</v>
      </c>
      <c r="C191" s="130">
        <v>3</v>
      </c>
      <c r="D191" s="130">
        <v>4</v>
      </c>
      <c r="E191" s="131">
        <v>5</v>
      </c>
      <c r="F191" s="128">
        <v>6</v>
      </c>
      <c r="G191" s="127">
        <v>7</v>
      </c>
      <c r="H191" s="127">
        <v>8</v>
      </c>
      <c r="I191" s="129">
        <v>9</v>
      </c>
      <c r="J191" s="130">
        <v>10</v>
      </c>
      <c r="K191" s="131">
        <v>11</v>
      </c>
      <c r="L191" s="152"/>
      <c r="M191" s="153"/>
      <c r="N191" s="153"/>
      <c r="O191" s="170">
        <v>12</v>
      </c>
      <c r="P191" s="160">
        <v>13</v>
      </c>
    </row>
    <row r="192" spans="1:16" ht="15" customHeight="1" thickBot="1">
      <c r="A192" s="75" t="s">
        <v>185</v>
      </c>
      <c r="B192" s="134" t="s">
        <v>152</v>
      </c>
      <c r="C192" s="133"/>
      <c r="D192" s="158"/>
      <c r="E192" s="92"/>
      <c r="F192" s="107" t="s">
        <v>6</v>
      </c>
      <c r="G192" s="96">
        <f>G193+G194+G196+G197</f>
        <v>30324.1</v>
      </c>
      <c r="H192" s="96">
        <f>H193+H194+H196+H197</f>
        <v>7624.8</v>
      </c>
      <c r="I192" s="96">
        <f>I193+I194+I196+I197</f>
        <v>527.7</v>
      </c>
      <c r="J192" s="96">
        <f>J193+J194+J196+J197</f>
        <v>22699.3</v>
      </c>
      <c r="K192" s="96">
        <f>K193+K194+K196+K197</f>
        <v>174.39999999999998</v>
      </c>
      <c r="L192" s="121"/>
      <c r="M192" s="166"/>
      <c r="N192" s="166"/>
      <c r="O192" s="96">
        <f>O193+O194+O196+O197</f>
        <v>0</v>
      </c>
      <c r="P192" s="96">
        <f>P193+P194+P196+P197</f>
        <v>0</v>
      </c>
    </row>
    <row r="193" spans="1:16" ht="16.5" customHeight="1" thickBot="1">
      <c r="A193" s="63"/>
      <c r="B193" s="135"/>
      <c r="C193" s="66"/>
      <c r="D193" s="150"/>
      <c r="E193" s="108"/>
      <c r="F193" s="136" t="s">
        <v>108</v>
      </c>
      <c r="G193" s="95">
        <v>0</v>
      </c>
      <c r="H193" s="95">
        <v>0</v>
      </c>
      <c r="I193" s="85">
        <v>0</v>
      </c>
      <c r="J193" s="86">
        <v>0</v>
      </c>
      <c r="K193" s="88">
        <v>0</v>
      </c>
      <c r="L193" s="124"/>
      <c r="M193" s="166"/>
      <c r="N193" s="166"/>
      <c r="O193" s="72">
        <v>0</v>
      </c>
      <c r="P193" s="62">
        <v>0</v>
      </c>
    </row>
    <row r="194" spans="1:16" ht="18" customHeight="1" thickBot="1">
      <c r="A194" s="63"/>
      <c r="B194" s="135"/>
      <c r="C194" s="66"/>
      <c r="D194" s="150"/>
      <c r="E194" s="108"/>
      <c r="F194" s="107" t="s">
        <v>27</v>
      </c>
      <c r="G194" s="95">
        <v>0</v>
      </c>
      <c r="H194" s="95">
        <v>0</v>
      </c>
      <c r="I194" s="85">
        <v>0</v>
      </c>
      <c r="J194" s="86">
        <v>0</v>
      </c>
      <c r="K194" s="88">
        <v>0</v>
      </c>
      <c r="L194" s="124"/>
      <c r="M194" s="166"/>
      <c r="N194" s="166"/>
      <c r="O194" s="72">
        <v>0</v>
      </c>
      <c r="P194" s="62">
        <v>0</v>
      </c>
    </row>
    <row r="195" spans="1:16" ht="18" customHeight="1" thickBot="1">
      <c r="A195" s="63"/>
      <c r="B195" s="63"/>
      <c r="C195" s="105"/>
      <c r="D195" s="154"/>
      <c r="E195" s="105"/>
      <c r="F195" s="107" t="s">
        <v>25</v>
      </c>
      <c r="G195" s="95">
        <v>0</v>
      </c>
      <c r="H195" s="95">
        <v>0</v>
      </c>
      <c r="I195" s="85">
        <v>0</v>
      </c>
      <c r="J195" s="86">
        <v>0</v>
      </c>
      <c r="K195" s="88">
        <v>0</v>
      </c>
      <c r="L195" s="124"/>
      <c r="M195" s="166"/>
      <c r="N195" s="166"/>
      <c r="O195" s="72">
        <v>0</v>
      </c>
      <c r="P195" s="62">
        <v>0</v>
      </c>
    </row>
    <row r="196" spans="1:16" ht="21.75" customHeight="1" thickBot="1">
      <c r="A196" s="63"/>
      <c r="B196" s="135"/>
      <c r="C196" s="66"/>
      <c r="D196" s="150"/>
      <c r="E196" s="108"/>
      <c r="F196" s="159" t="s">
        <v>197</v>
      </c>
      <c r="G196" s="96">
        <f aca="true" t="shared" si="4" ref="G196:K197">G183+G189</f>
        <v>22008.1</v>
      </c>
      <c r="H196" s="96">
        <f t="shared" si="4"/>
        <v>5842.1</v>
      </c>
      <c r="I196" s="96">
        <f t="shared" si="4"/>
        <v>505.1</v>
      </c>
      <c r="J196" s="96">
        <f t="shared" si="4"/>
        <v>16166</v>
      </c>
      <c r="K196" s="96">
        <f t="shared" si="4"/>
        <v>163.7</v>
      </c>
      <c r="L196" s="124"/>
      <c r="M196" s="166"/>
      <c r="N196" s="166"/>
      <c r="O196" s="96">
        <f>O183+O189</f>
        <v>0</v>
      </c>
      <c r="P196" s="96">
        <f>P183+P189</f>
        <v>0</v>
      </c>
    </row>
    <row r="197" spans="1:16" ht="21.75" customHeight="1" thickBot="1">
      <c r="A197" s="63"/>
      <c r="B197" s="135"/>
      <c r="C197" s="114"/>
      <c r="D197" s="150"/>
      <c r="E197" s="109"/>
      <c r="F197" s="137" t="s">
        <v>106</v>
      </c>
      <c r="G197" s="93">
        <f t="shared" si="4"/>
        <v>8316</v>
      </c>
      <c r="H197" s="93">
        <f t="shared" si="4"/>
        <v>1782.6999999999998</v>
      </c>
      <c r="I197" s="93">
        <f t="shared" si="4"/>
        <v>22.6</v>
      </c>
      <c r="J197" s="93">
        <f t="shared" si="4"/>
        <v>6533.3</v>
      </c>
      <c r="K197" s="93">
        <f t="shared" si="4"/>
        <v>10.7</v>
      </c>
      <c r="L197" s="125"/>
      <c r="M197" s="166"/>
      <c r="N197" s="166"/>
      <c r="O197" s="93">
        <f>O184+O190</f>
        <v>0</v>
      </c>
      <c r="P197" s="93">
        <f>P184+P190</f>
        <v>0</v>
      </c>
    </row>
    <row r="198" spans="1:16" ht="21.75" customHeight="1" thickBot="1">
      <c r="A198" s="183" t="s">
        <v>198</v>
      </c>
      <c r="B198" s="184"/>
      <c r="C198" s="184"/>
      <c r="D198" s="184"/>
      <c r="E198" s="184"/>
      <c r="F198" s="184"/>
      <c r="G198" s="184"/>
      <c r="H198" s="184"/>
      <c r="I198" s="184"/>
      <c r="J198" s="184"/>
      <c r="K198" s="184"/>
      <c r="L198" s="185"/>
      <c r="M198" s="185"/>
      <c r="N198" s="185"/>
      <c r="O198" s="185"/>
      <c r="P198" s="186"/>
    </row>
    <row r="199" spans="1:16" ht="15.75" thickBot="1">
      <c r="A199" s="105" t="s">
        <v>120</v>
      </c>
      <c r="B199" s="181" t="s">
        <v>203</v>
      </c>
      <c r="C199" s="235" t="s">
        <v>174</v>
      </c>
      <c r="D199" s="188" t="s">
        <v>179</v>
      </c>
      <c r="E199" s="225" t="s">
        <v>161</v>
      </c>
      <c r="F199" s="67" t="s">
        <v>6</v>
      </c>
      <c r="G199" s="68">
        <f>G200+G201+G202+G204</f>
        <v>1132.6999999999998</v>
      </c>
      <c r="H199" s="68">
        <f>H200+H201+H202+H204</f>
        <v>511.9</v>
      </c>
      <c r="I199" s="68">
        <f>I200+I201+I202+I204</f>
        <v>511.9</v>
      </c>
      <c r="J199" s="68">
        <f>J200+J201+J202+J204</f>
        <v>620.8</v>
      </c>
      <c r="K199" s="68">
        <f>K200+K201+K202+K204</f>
        <v>620.8</v>
      </c>
      <c r="L199" s="121"/>
      <c r="M199" s="166"/>
      <c r="N199" s="166"/>
      <c r="O199" s="68">
        <f>O200+O201+O202+O204</f>
        <v>0</v>
      </c>
      <c r="P199" s="68">
        <f>P200+P201+P202+P204</f>
        <v>0</v>
      </c>
    </row>
    <row r="200" spans="1:16" ht="15.75" thickBot="1">
      <c r="A200" s="105"/>
      <c r="B200" s="181"/>
      <c r="C200" s="181"/>
      <c r="D200" s="188"/>
      <c r="E200" s="226"/>
      <c r="F200" s="70" t="s">
        <v>108</v>
      </c>
      <c r="G200" s="95">
        <v>0</v>
      </c>
      <c r="H200" s="95">
        <v>0</v>
      </c>
      <c r="I200" s="85">
        <v>0</v>
      </c>
      <c r="J200" s="86">
        <v>0</v>
      </c>
      <c r="K200" s="88">
        <v>0</v>
      </c>
      <c r="L200" s="124"/>
      <c r="M200" s="166"/>
      <c r="N200" s="166"/>
      <c r="O200" s="72">
        <v>0</v>
      </c>
      <c r="P200" s="62">
        <v>0</v>
      </c>
    </row>
    <row r="201" spans="1:16" ht="15.75" thickBot="1">
      <c r="A201" s="105"/>
      <c r="B201" s="181"/>
      <c r="C201" s="181"/>
      <c r="D201" s="188"/>
      <c r="E201" s="226"/>
      <c r="F201" s="67" t="s">
        <v>27</v>
      </c>
      <c r="G201" s="95">
        <v>0</v>
      </c>
      <c r="H201" s="95">
        <v>0</v>
      </c>
      <c r="I201" s="85">
        <v>0</v>
      </c>
      <c r="J201" s="86">
        <v>0</v>
      </c>
      <c r="K201" s="88">
        <v>0</v>
      </c>
      <c r="L201" s="124"/>
      <c r="M201" s="166"/>
      <c r="N201" s="166"/>
      <c r="O201" s="72">
        <v>0</v>
      </c>
      <c r="P201" s="62">
        <v>0</v>
      </c>
    </row>
    <row r="202" spans="1:16" ht="15.75" thickBot="1">
      <c r="A202" s="105"/>
      <c r="B202" s="181"/>
      <c r="C202" s="181"/>
      <c r="D202" s="188"/>
      <c r="E202" s="226"/>
      <c r="F202" s="69" t="s">
        <v>25</v>
      </c>
      <c r="G202" s="95">
        <v>0</v>
      </c>
      <c r="H202" s="95">
        <v>0</v>
      </c>
      <c r="I202" s="85">
        <v>0</v>
      </c>
      <c r="J202" s="86">
        <v>0</v>
      </c>
      <c r="K202" s="88">
        <v>0</v>
      </c>
      <c r="L202" s="124"/>
      <c r="M202" s="166"/>
      <c r="N202" s="166"/>
      <c r="O202" s="72">
        <v>0</v>
      </c>
      <c r="P202" s="62">
        <v>0</v>
      </c>
    </row>
    <row r="203" spans="1:16" ht="15.75" thickBot="1">
      <c r="A203" s="105"/>
      <c r="B203" s="181"/>
      <c r="C203" s="181"/>
      <c r="D203" s="188"/>
      <c r="E203" s="226"/>
      <c r="F203" s="74" t="s">
        <v>197</v>
      </c>
      <c r="G203" s="95">
        <v>0</v>
      </c>
      <c r="H203" s="95">
        <v>0</v>
      </c>
      <c r="I203" s="85">
        <v>0</v>
      </c>
      <c r="J203" s="86">
        <v>0</v>
      </c>
      <c r="K203" s="88">
        <v>0</v>
      </c>
      <c r="L203" s="124"/>
      <c r="M203" s="166"/>
      <c r="N203" s="166"/>
      <c r="O203" s="72">
        <v>0</v>
      </c>
      <c r="P203" s="62">
        <v>0</v>
      </c>
    </row>
    <row r="204" spans="1:16" ht="15.75" thickBot="1">
      <c r="A204" s="106"/>
      <c r="B204" s="181"/>
      <c r="C204" s="182"/>
      <c r="D204" s="189"/>
      <c r="E204" s="237"/>
      <c r="F204" s="74" t="s">
        <v>106</v>
      </c>
      <c r="G204" s="95">
        <f>H204+J204</f>
        <v>1132.6999999999998</v>
      </c>
      <c r="H204" s="95">
        <v>511.9</v>
      </c>
      <c r="I204" s="71">
        <v>511.9</v>
      </c>
      <c r="J204" s="72">
        <v>620.8</v>
      </c>
      <c r="K204" s="62">
        <v>620.8</v>
      </c>
      <c r="L204" s="124"/>
      <c r="M204" s="166"/>
      <c r="N204" s="166"/>
      <c r="O204" s="72">
        <v>0</v>
      </c>
      <c r="P204" s="62">
        <v>0</v>
      </c>
    </row>
    <row r="205" spans="1:16" ht="15.75" thickBot="1">
      <c r="A205" s="65" t="s">
        <v>121</v>
      </c>
      <c r="B205" s="133" t="s">
        <v>153</v>
      </c>
      <c r="C205" s="117"/>
      <c r="D205" s="117"/>
      <c r="E205" s="115"/>
      <c r="F205" s="67" t="s">
        <v>6</v>
      </c>
      <c r="G205" s="68">
        <f>G206+G207+G208+G210</f>
        <v>1132.6999999999998</v>
      </c>
      <c r="H205" s="68">
        <f>H206+H207+H208+H210</f>
        <v>511.9</v>
      </c>
      <c r="I205" s="68">
        <f>I206+I207+I208+I210</f>
        <v>511.9</v>
      </c>
      <c r="J205" s="68">
        <f>J206+J207+J208+J210</f>
        <v>620.8</v>
      </c>
      <c r="K205" s="68">
        <f>K206+K207+K208+K210</f>
        <v>620.8</v>
      </c>
      <c r="L205" s="124"/>
      <c r="M205" s="166"/>
      <c r="N205" s="166"/>
      <c r="O205" s="68">
        <f>O206+O207+O208+O210</f>
        <v>0</v>
      </c>
      <c r="P205" s="68">
        <f>P206+P207+P208+P210</f>
        <v>0</v>
      </c>
    </row>
    <row r="206" spans="1:16" ht="15.75" thickBot="1">
      <c r="A206" s="105"/>
      <c r="B206" s="118"/>
      <c r="C206" s="118"/>
      <c r="D206" s="118"/>
      <c r="E206" s="119"/>
      <c r="F206" s="70" t="s">
        <v>108</v>
      </c>
      <c r="G206" s="95">
        <v>0</v>
      </c>
      <c r="H206" s="95">
        <v>0</v>
      </c>
      <c r="I206" s="85">
        <v>0</v>
      </c>
      <c r="J206" s="86">
        <v>0</v>
      </c>
      <c r="K206" s="88">
        <v>0</v>
      </c>
      <c r="L206" s="124"/>
      <c r="M206" s="166"/>
      <c r="N206" s="166"/>
      <c r="O206" s="72">
        <v>0</v>
      </c>
      <c r="P206" s="62">
        <v>0</v>
      </c>
    </row>
    <row r="207" spans="1:16" ht="15.75" thickBot="1">
      <c r="A207" s="105"/>
      <c r="B207" s="118"/>
      <c r="C207" s="118"/>
      <c r="D207" s="118"/>
      <c r="E207" s="119"/>
      <c r="F207" s="67" t="s">
        <v>27</v>
      </c>
      <c r="G207" s="95">
        <v>0</v>
      </c>
      <c r="H207" s="95">
        <v>0</v>
      </c>
      <c r="I207" s="85">
        <v>0</v>
      </c>
      <c r="J207" s="86">
        <v>0</v>
      </c>
      <c r="K207" s="88">
        <v>0</v>
      </c>
      <c r="L207" s="124"/>
      <c r="M207" s="166"/>
      <c r="N207" s="166"/>
      <c r="O207" s="72">
        <v>0</v>
      </c>
      <c r="P207" s="62">
        <v>0</v>
      </c>
    </row>
    <row r="208" spans="1:16" ht="15.75" thickBot="1">
      <c r="A208" s="105"/>
      <c r="B208" s="118"/>
      <c r="C208" s="118"/>
      <c r="D208" s="118"/>
      <c r="E208" s="119"/>
      <c r="F208" s="67" t="s">
        <v>25</v>
      </c>
      <c r="G208" s="95">
        <v>0</v>
      </c>
      <c r="H208" s="95">
        <v>0</v>
      </c>
      <c r="I208" s="85">
        <v>0</v>
      </c>
      <c r="J208" s="86">
        <v>0</v>
      </c>
      <c r="K208" s="88">
        <v>0</v>
      </c>
      <c r="L208" s="124"/>
      <c r="M208" s="166"/>
      <c r="N208" s="166"/>
      <c r="O208" s="72">
        <v>0</v>
      </c>
      <c r="P208" s="62">
        <v>0</v>
      </c>
    </row>
    <row r="209" spans="1:16" ht="15.75" thickBot="1">
      <c r="A209" s="105"/>
      <c r="B209" s="118"/>
      <c r="C209" s="118"/>
      <c r="D209" s="118"/>
      <c r="E209" s="119"/>
      <c r="F209" s="74" t="s">
        <v>197</v>
      </c>
      <c r="G209" s="95">
        <v>0</v>
      </c>
      <c r="H209" s="95">
        <v>0</v>
      </c>
      <c r="I209" s="85">
        <v>0</v>
      </c>
      <c r="J209" s="86">
        <v>0</v>
      </c>
      <c r="K209" s="88">
        <v>0</v>
      </c>
      <c r="L209" s="124"/>
      <c r="M209" s="166"/>
      <c r="N209" s="166"/>
      <c r="O209" s="72">
        <v>0</v>
      </c>
      <c r="P209" s="62">
        <v>0</v>
      </c>
    </row>
    <row r="210" spans="1:16" ht="15.75" thickBot="1">
      <c r="A210" s="105"/>
      <c r="B210" s="118"/>
      <c r="C210" s="118"/>
      <c r="D210" s="118"/>
      <c r="E210" s="119"/>
      <c r="F210" s="84" t="s">
        <v>106</v>
      </c>
      <c r="G210" s="126">
        <f>G204</f>
        <v>1132.6999999999998</v>
      </c>
      <c r="H210" s="126">
        <f>H204</f>
        <v>511.9</v>
      </c>
      <c r="I210" s="126">
        <f>I204</f>
        <v>511.9</v>
      </c>
      <c r="J210" s="126">
        <f>J204</f>
        <v>620.8</v>
      </c>
      <c r="K210" s="126">
        <f>K204</f>
        <v>620.8</v>
      </c>
      <c r="L210" s="125"/>
      <c r="M210" s="166"/>
      <c r="N210" s="166"/>
      <c r="O210" s="126">
        <f>O204</f>
        <v>0</v>
      </c>
      <c r="P210" s="126">
        <f>P204</f>
        <v>0</v>
      </c>
    </row>
    <row r="211" spans="1:16" ht="36.75" customHeight="1" thickBot="1">
      <c r="A211" s="183" t="s">
        <v>154</v>
      </c>
      <c r="B211" s="184"/>
      <c r="C211" s="184"/>
      <c r="D211" s="184"/>
      <c r="E211" s="184"/>
      <c r="F211" s="184"/>
      <c r="G211" s="184"/>
      <c r="H211" s="184"/>
      <c r="I211" s="184"/>
      <c r="J211" s="184"/>
      <c r="K211" s="184"/>
      <c r="L211" s="185"/>
      <c r="M211" s="185"/>
      <c r="N211" s="185"/>
      <c r="O211" s="185"/>
      <c r="P211" s="186"/>
    </row>
    <row r="212" spans="1:16" ht="21" customHeight="1" thickBot="1">
      <c r="A212" s="105" t="s">
        <v>126</v>
      </c>
      <c r="B212" s="181" t="s">
        <v>204</v>
      </c>
      <c r="C212" s="240" t="s">
        <v>175</v>
      </c>
      <c r="D212" s="66" t="s">
        <v>106</v>
      </c>
      <c r="E212" s="244" t="s">
        <v>162</v>
      </c>
      <c r="F212" s="67" t="s">
        <v>6</v>
      </c>
      <c r="G212" s="68">
        <f>G213+G214+G215+G217</f>
        <v>7442.2</v>
      </c>
      <c r="H212" s="68">
        <f>H213+H214+H215+H217</f>
        <v>6833.9</v>
      </c>
      <c r="I212" s="68">
        <f>I213+I214+I215+I217</f>
        <v>0</v>
      </c>
      <c r="J212" s="68">
        <f>J213+J214+J215+J217</f>
        <v>608.3</v>
      </c>
      <c r="K212" s="68">
        <f>K213+K214+K215+K217</f>
        <v>0</v>
      </c>
      <c r="L212" s="121"/>
      <c r="M212" s="166"/>
      <c r="N212" s="166"/>
      <c r="O212" s="68">
        <f>O213+O214+O215+O217</f>
        <v>0</v>
      </c>
      <c r="P212" s="68">
        <f>P213+P214+P215+P217</f>
        <v>0</v>
      </c>
    </row>
    <row r="213" spans="1:16" ht="16.5" customHeight="1" thickBot="1">
      <c r="A213" s="105"/>
      <c r="B213" s="181"/>
      <c r="C213" s="222"/>
      <c r="D213" s="228" t="s">
        <v>179</v>
      </c>
      <c r="E213" s="245"/>
      <c r="F213" s="70" t="s">
        <v>108</v>
      </c>
      <c r="G213" s="95">
        <v>0</v>
      </c>
      <c r="H213" s="95">
        <v>0</v>
      </c>
      <c r="I213" s="85">
        <v>0</v>
      </c>
      <c r="J213" s="86">
        <v>0</v>
      </c>
      <c r="K213" s="88">
        <v>0</v>
      </c>
      <c r="L213" s="124"/>
      <c r="M213" s="166"/>
      <c r="N213" s="166"/>
      <c r="O213" s="72">
        <v>0</v>
      </c>
      <c r="P213" s="62">
        <v>0</v>
      </c>
    </row>
    <row r="214" spans="1:16" ht="16.5" customHeight="1" thickBot="1">
      <c r="A214" s="105"/>
      <c r="B214" s="181"/>
      <c r="C214" s="222"/>
      <c r="D214" s="233"/>
      <c r="E214" s="245"/>
      <c r="F214" s="67" t="s">
        <v>27</v>
      </c>
      <c r="G214" s="68">
        <f>H214+J214</f>
        <v>993.4</v>
      </c>
      <c r="H214" s="68">
        <v>667.4</v>
      </c>
      <c r="I214" s="71">
        <v>0</v>
      </c>
      <c r="J214" s="72">
        <v>326</v>
      </c>
      <c r="K214" s="62">
        <v>0</v>
      </c>
      <c r="L214" s="124"/>
      <c r="M214" s="166"/>
      <c r="N214" s="166"/>
      <c r="O214" s="72">
        <v>0</v>
      </c>
      <c r="P214" s="62">
        <v>0</v>
      </c>
    </row>
    <row r="215" spans="1:16" ht="16.5" customHeight="1" thickBot="1">
      <c r="A215" s="105"/>
      <c r="B215" s="181"/>
      <c r="C215" s="222"/>
      <c r="D215" s="233"/>
      <c r="E215" s="245"/>
      <c r="F215" s="69" t="s">
        <v>25</v>
      </c>
      <c r="G215" s="95">
        <v>0</v>
      </c>
      <c r="H215" s="95">
        <v>0</v>
      </c>
      <c r="I215" s="85">
        <v>0</v>
      </c>
      <c r="J215" s="86">
        <v>0</v>
      </c>
      <c r="K215" s="88">
        <v>0</v>
      </c>
      <c r="L215" s="124"/>
      <c r="M215" s="166"/>
      <c r="N215" s="166"/>
      <c r="O215" s="72">
        <v>0</v>
      </c>
      <c r="P215" s="62">
        <v>0</v>
      </c>
    </row>
    <row r="216" spans="1:16" ht="16.5" customHeight="1" thickBot="1">
      <c r="A216" s="105"/>
      <c r="B216" s="181"/>
      <c r="C216" s="222"/>
      <c r="D216" s="233"/>
      <c r="E216" s="245"/>
      <c r="F216" s="74" t="s">
        <v>197</v>
      </c>
      <c r="G216" s="95">
        <v>0</v>
      </c>
      <c r="H216" s="95">
        <v>0</v>
      </c>
      <c r="I216" s="85">
        <v>0</v>
      </c>
      <c r="J216" s="86">
        <v>0</v>
      </c>
      <c r="K216" s="88">
        <v>0</v>
      </c>
      <c r="L216" s="124"/>
      <c r="M216" s="166"/>
      <c r="N216" s="166"/>
      <c r="O216" s="72">
        <v>0</v>
      </c>
      <c r="P216" s="62">
        <v>0</v>
      </c>
    </row>
    <row r="217" spans="1:16" ht="18" customHeight="1" thickBot="1">
      <c r="A217" s="106"/>
      <c r="B217" s="182"/>
      <c r="C217" s="223"/>
      <c r="D217" s="234"/>
      <c r="E217" s="246"/>
      <c r="F217" s="74" t="s">
        <v>106</v>
      </c>
      <c r="G217" s="95">
        <f>H217+J217</f>
        <v>6448.8</v>
      </c>
      <c r="H217" s="95">
        <v>6166.5</v>
      </c>
      <c r="I217" s="71">
        <v>0</v>
      </c>
      <c r="J217" s="72">
        <v>282.3</v>
      </c>
      <c r="K217" s="62">
        <v>0</v>
      </c>
      <c r="L217" s="124"/>
      <c r="M217" s="166"/>
      <c r="N217" s="166"/>
      <c r="O217" s="72">
        <v>0</v>
      </c>
      <c r="P217" s="62">
        <v>0</v>
      </c>
    </row>
    <row r="218" spans="1:16" ht="18" customHeight="1" thickBot="1">
      <c r="A218" s="105" t="s">
        <v>127</v>
      </c>
      <c r="B218" s="201" t="s">
        <v>203</v>
      </c>
      <c r="C218" s="232" t="s">
        <v>176</v>
      </c>
      <c r="D218" s="66" t="s">
        <v>106</v>
      </c>
      <c r="E218" s="138" t="s">
        <v>8</v>
      </c>
      <c r="F218" s="67" t="s">
        <v>6</v>
      </c>
      <c r="G218" s="68">
        <f>G219+G220+G221+G223</f>
        <v>2267.1</v>
      </c>
      <c r="H218" s="68">
        <f>H219+H220+H221+H223</f>
        <v>2243.6</v>
      </c>
      <c r="I218" s="68">
        <f>I219+I220+I221+I223</f>
        <v>2243.6</v>
      </c>
      <c r="J218" s="68">
        <f>J219+J220+J221+J223</f>
        <v>23.5</v>
      </c>
      <c r="K218" s="68">
        <f>K219+K220+K221+K223</f>
        <v>23.5</v>
      </c>
      <c r="L218" s="124"/>
      <c r="M218" s="166"/>
      <c r="N218" s="166"/>
      <c r="O218" s="68">
        <f>O219+O220+O221+O223</f>
        <v>0</v>
      </c>
      <c r="P218" s="68">
        <f>P219+P220+P221+P223</f>
        <v>0</v>
      </c>
    </row>
    <row r="219" spans="1:16" ht="19.5" customHeight="1" thickBot="1">
      <c r="A219" s="105"/>
      <c r="B219" s="181"/>
      <c r="C219" s="222"/>
      <c r="D219" s="66"/>
      <c r="E219" s="138"/>
      <c r="F219" s="70" t="s">
        <v>108</v>
      </c>
      <c r="G219" s="95">
        <v>0</v>
      </c>
      <c r="H219" s="95">
        <v>0</v>
      </c>
      <c r="I219" s="85">
        <v>0</v>
      </c>
      <c r="J219" s="86">
        <v>0</v>
      </c>
      <c r="K219" s="88">
        <v>0</v>
      </c>
      <c r="L219" s="124"/>
      <c r="M219" s="166"/>
      <c r="N219" s="166"/>
      <c r="O219" s="72">
        <v>0</v>
      </c>
      <c r="P219" s="62">
        <v>0</v>
      </c>
    </row>
    <row r="220" spans="1:16" ht="19.5" customHeight="1" thickBot="1">
      <c r="A220" s="105"/>
      <c r="B220" s="181"/>
      <c r="C220" s="222"/>
      <c r="D220" s="66"/>
      <c r="E220" s="138"/>
      <c r="F220" s="67" t="s">
        <v>27</v>
      </c>
      <c r="G220" s="95">
        <v>0</v>
      </c>
      <c r="H220" s="95">
        <v>0</v>
      </c>
      <c r="I220" s="85">
        <v>0</v>
      </c>
      <c r="J220" s="86">
        <v>0</v>
      </c>
      <c r="K220" s="88">
        <v>0</v>
      </c>
      <c r="L220" s="124"/>
      <c r="M220" s="166"/>
      <c r="N220" s="166"/>
      <c r="O220" s="72">
        <v>0</v>
      </c>
      <c r="P220" s="62">
        <v>0</v>
      </c>
    </row>
    <row r="221" spans="1:16" ht="19.5" customHeight="1" thickBot="1">
      <c r="A221" s="105"/>
      <c r="B221" s="181"/>
      <c r="C221" s="222"/>
      <c r="D221" s="66"/>
      <c r="E221" s="138"/>
      <c r="F221" s="67" t="s">
        <v>25</v>
      </c>
      <c r="G221" s="95">
        <v>0</v>
      </c>
      <c r="H221" s="95">
        <v>0</v>
      </c>
      <c r="I221" s="85">
        <v>0</v>
      </c>
      <c r="J221" s="86">
        <v>0</v>
      </c>
      <c r="K221" s="88">
        <v>0</v>
      </c>
      <c r="L221" s="124"/>
      <c r="M221" s="166"/>
      <c r="N221" s="166"/>
      <c r="O221" s="72">
        <v>0</v>
      </c>
      <c r="P221" s="62">
        <v>0</v>
      </c>
    </row>
    <row r="222" spans="1:16" ht="19.5" customHeight="1" thickBot="1">
      <c r="A222" s="105"/>
      <c r="B222" s="181"/>
      <c r="C222" s="222"/>
      <c r="D222" s="66"/>
      <c r="E222" s="138"/>
      <c r="F222" s="74" t="s">
        <v>197</v>
      </c>
      <c r="G222" s="95">
        <v>0</v>
      </c>
      <c r="H222" s="95">
        <v>0</v>
      </c>
      <c r="I222" s="85">
        <v>0</v>
      </c>
      <c r="J222" s="86">
        <v>0</v>
      </c>
      <c r="K222" s="88">
        <v>0</v>
      </c>
      <c r="L222" s="124"/>
      <c r="M222" s="166"/>
      <c r="N222" s="166"/>
      <c r="O222" s="72">
        <v>0</v>
      </c>
      <c r="P222" s="62">
        <v>0</v>
      </c>
    </row>
    <row r="223" spans="1:16" ht="18" customHeight="1" thickBot="1">
      <c r="A223" s="106"/>
      <c r="B223" s="182"/>
      <c r="C223" s="223"/>
      <c r="D223" s="114"/>
      <c r="E223" s="139"/>
      <c r="F223" s="107" t="s">
        <v>106</v>
      </c>
      <c r="G223" s="95">
        <f>H223+J223</f>
        <v>2267.1</v>
      </c>
      <c r="H223" s="95">
        <v>2243.6</v>
      </c>
      <c r="I223" s="71">
        <v>2243.6</v>
      </c>
      <c r="J223" s="72">
        <v>23.5</v>
      </c>
      <c r="K223" s="62">
        <v>23.5</v>
      </c>
      <c r="L223" s="124"/>
      <c r="M223" s="166"/>
      <c r="N223" s="166"/>
      <c r="O223" s="72">
        <v>0</v>
      </c>
      <c r="P223" s="62">
        <v>0</v>
      </c>
    </row>
    <row r="224" spans="1:16" ht="19.5" customHeight="1" thickBot="1">
      <c r="A224" s="105" t="s">
        <v>128</v>
      </c>
      <c r="B224" s="201" t="s">
        <v>205</v>
      </c>
      <c r="C224" s="216" t="s">
        <v>176</v>
      </c>
      <c r="D224" s="66" t="s">
        <v>106</v>
      </c>
      <c r="E224" s="108" t="s">
        <v>8</v>
      </c>
      <c r="F224" s="67" t="s">
        <v>6</v>
      </c>
      <c r="G224" s="68">
        <f>G225+G226+G227+G229</f>
        <v>531.8</v>
      </c>
      <c r="H224" s="68">
        <f>H225+H226+H227+H229</f>
        <v>525.9</v>
      </c>
      <c r="I224" s="68">
        <f>I225+I226+I227+I229</f>
        <v>0</v>
      </c>
      <c r="J224" s="68">
        <f>J225+J226+J227+J229</f>
        <v>5.9</v>
      </c>
      <c r="K224" s="68">
        <f>K225+K226+K227+K229</f>
        <v>0</v>
      </c>
      <c r="L224" s="124"/>
      <c r="M224" s="166"/>
      <c r="N224" s="166"/>
      <c r="O224" s="68">
        <f>O225+O226+O227+O229</f>
        <v>0</v>
      </c>
      <c r="P224" s="68">
        <f>P225+P226+P227+P229</f>
        <v>0</v>
      </c>
    </row>
    <row r="225" spans="1:16" ht="15.75" customHeight="1" thickBot="1">
      <c r="A225" s="105"/>
      <c r="B225" s="181"/>
      <c r="C225" s="217"/>
      <c r="D225" s="66"/>
      <c r="E225" s="108"/>
      <c r="F225" s="70" t="s">
        <v>108</v>
      </c>
      <c r="G225" s="95">
        <v>0</v>
      </c>
      <c r="H225" s="95">
        <v>0</v>
      </c>
      <c r="I225" s="85">
        <v>0</v>
      </c>
      <c r="J225" s="86">
        <v>0</v>
      </c>
      <c r="K225" s="88">
        <v>0</v>
      </c>
      <c r="L225" s="124"/>
      <c r="M225" s="166"/>
      <c r="N225" s="166"/>
      <c r="O225" s="72">
        <v>0</v>
      </c>
      <c r="P225" s="62">
        <v>0</v>
      </c>
    </row>
    <row r="226" spans="1:16" ht="21.75" customHeight="1" thickBot="1">
      <c r="A226" s="105"/>
      <c r="B226" s="181"/>
      <c r="C226" s="217"/>
      <c r="D226" s="66"/>
      <c r="E226" s="108"/>
      <c r="F226" s="67" t="s">
        <v>27</v>
      </c>
      <c r="G226" s="95">
        <v>0</v>
      </c>
      <c r="H226" s="95">
        <v>0</v>
      </c>
      <c r="I226" s="85">
        <v>0</v>
      </c>
      <c r="J226" s="86">
        <v>0</v>
      </c>
      <c r="K226" s="88">
        <v>0</v>
      </c>
      <c r="L226" s="124"/>
      <c r="M226" s="166"/>
      <c r="N226" s="166"/>
      <c r="O226" s="72">
        <v>0</v>
      </c>
      <c r="P226" s="62">
        <v>0</v>
      </c>
    </row>
    <row r="227" spans="1:16" ht="19.5" customHeight="1" thickBot="1">
      <c r="A227" s="105"/>
      <c r="B227" s="181"/>
      <c r="C227" s="217"/>
      <c r="D227" s="66"/>
      <c r="E227" s="108"/>
      <c r="F227" s="67" t="s">
        <v>25</v>
      </c>
      <c r="G227" s="95">
        <v>0</v>
      </c>
      <c r="H227" s="95">
        <v>0</v>
      </c>
      <c r="I227" s="85">
        <v>0</v>
      </c>
      <c r="J227" s="86">
        <v>0</v>
      </c>
      <c r="K227" s="88">
        <v>0</v>
      </c>
      <c r="L227" s="124"/>
      <c r="M227" s="166"/>
      <c r="N227" s="166"/>
      <c r="O227" s="72">
        <v>0</v>
      </c>
      <c r="P227" s="62">
        <v>0</v>
      </c>
    </row>
    <row r="228" spans="1:16" ht="19.5" customHeight="1" thickBot="1">
      <c r="A228" s="105"/>
      <c r="B228" s="181"/>
      <c r="C228" s="217"/>
      <c r="D228" s="66"/>
      <c r="E228" s="108"/>
      <c r="F228" s="74" t="s">
        <v>197</v>
      </c>
      <c r="G228" s="95">
        <v>0</v>
      </c>
      <c r="H228" s="95">
        <v>0</v>
      </c>
      <c r="I228" s="85">
        <v>0</v>
      </c>
      <c r="J228" s="86">
        <v>0</v>
      </c>
      <c r="K228" s="88">
        <v>0</v>
      </c>
      <c r="L228" s="124"/>
      <c r="M228" s="166"/>
      <c r="N228" s="166"/>
      <c r="O228" s="72">
        <v>0</v>
      </c>
      <c r="P228" s="62">
        <v>0</v>
      </c>
    </row>
    <row r="229" spans="1:16" ht="19.5" customHeight="1" thickBot="1">
      <c r="A229" s="106"/>
      <c r="B229" s="182"/>
      <c r="C229" s="218"/>
      <c r="D229" s="114"/>
      <c r="E229" s="109"/>
      <c r="F229" s="107" t="s">
        <v>106</v>
      </c>
      <c r="G229" s="95">
        <f>H229+J229</f>
        <v>531.8</v>
      </c>
      <c r="H229" s="95">
        <v>525.9</v>
      </c>
      <c r="I229" s="71">
        <v>0</v>
      </c>
      <c r="J229" s="72">
        <v>5.9</v>
      </c>
      <c r="K229" s="62">
        <v>0</v>
      </c>
      <c r="L229" s="124"/>
      <c r="M229" s="166"/>
      <c r="N229" s="166"/>
      <c r="O229" s="72">
        <v>0</v>
      </c>
      <c r="P229" s="62">
        <v>0</v>
      </c>
    </row>
    <row r="230" spans="1:16" ht="15.75" thickBot="1">
      <c r="A230" s="63" t="s">
        <v>193</v>
      </c>
      <c r="B230" s="133" t="s">
        <v>164</v>
      </c>
      <c r="C230" s="150"/>
      <c r="D230" s="133"/>
      <c r="E230" s="138"/>
      <c r="F230" s="67" t="s">
        <v>6</v>
      </c>
      <c r="G230" s="68">
        <f>G231+G232+G233+G235</f>
        <v>10241.099999999999</v>
      </c>
      <c r="H230" s="68">
        <f>H231+H232+H233+H235</f>
        <v>9603.4</v>
      </c>
      <c r="I230" s="68">
        <f>I231+I232+I233+I235</f>
        <v>2243.6</v>
      </c>
      <c r="J230" s="68">
        <f>J231+J232+J233+J235</f>
        <v>637.7</v>
      </c>
      <c r="K230" s="68">
        <f>K231+K232+K233+K235</f>
        <v>23.5</v>
      </c>
      <c r="L230" s="124"/>
      <c r="M230" s="166"/>
      <c r="N230" s="166"/>
      <c r="O230" s="68">
        <f>O231+O232+O233+O235</f>
        <v>0</v>
      </c>
      <c r="P230" s="68">
        <f>P231+P232+P233+P235</f>
        <v>0</v>
      </c>
    </row>
    <row r="231" spans="1:16" ht="15.75" thickBot="1">
      <c r="A231" s="63"/>
      <c r="B231" s="66"/>
      <c r="C231" s="150"/>
      <c r="D231" s="66"/>
      <c r="E231" s="138"/>
      <c r="F231" s="70" t="s">
        <v>108</v>
      </c>
      <c r="G231" s="68">
        <v>0</v>
      </c>
      <c r="H231" s="71">
        <v>0</v>
      </c>
      <c r="I231" s="71">
        <v>0</v>
      </c>
      <c r="J231" s="72">
        <v>0</v>
      </c>
      <c r="K231" s="62">
        <v>0</v>
      </c>
      <c r="L231" s="124"/>
      <c r="M231" s="166"/>
      <c r="N231" s="166"/>
      <c r="O231" s="72">
        <v>0</v>
      </c>
      <c r="P231" s="62">
        <v>0</v>
      </c>
    </row>
    <row r="232" spans="1:16" ht="15.75" thickBot="1">
      <c r="A232" s="63"/>
      <c r="B232" s="66"/>
      <c r="C232" s="150"/>
      <c r="D232" s="66"/>
      <c r="E232" s="138"/>
      <c r="F232" s="69" t="s">
        <v>27</v>
      </c>
      <c r="G232" s="93">
        <f>G214</f>
        <v>993.4</v>
      </c>
      <c r="H232" s="93">
        <f>H214</f>
        <v>667.4</v>
      </c>
      <c r="I232" s="93">
        <f>I214</f>
        <v>0</v>
      </c>
      <c r="J232" s="93">
        <f>J214</f>
        <v>326</v>
      </c>
      <c r="K232" s="93">
        <f>K214</f>
        <v>0</v>
      </c>
      <c r="L232" s="125"/>
      <c r="M232" s="166"/>
      <c r="N232" s="166"/>
      <c r="O232" s="93">
        <f>O214</f>
        <v>0</v>
      </c>
      <c r="P232" s="93">
        <f>P214</f>
        <v>0</v>
      </c>
    </row>
    <row r="233" spans="1:16" ht="15.75" thickBot="1">
      <c r="A233" s="63"/>
      <c r="B233" s="66"/>
      <c r="C233" s="150"/>
      <c r="D233" s="66"/>
      <c r="E233" s="138"/>
      <c r="F233" s="70" t="s">
        <v>25</v>
      </c>
      <c r="G233" s="95">
        <v>0</v>
      </c>
      <c r="H233" s="95">
        <v>0</v>
      </c>
      <c r="I233" s="85">
        <v>0</v>
      </c>
      <c r="J233" s="86">
        <v>0</v>
      </c>
      <c r="K233" s="88">
        <v>0</v>
      </c>
      <c r="L233" s="124"/>
      <c r="M233" s="166"/>
      <c r="N233" s="166"/>
      <c r="O233" s="175">
        <v>0</v>
      </c>
      <c r="P233" s="88">
        <v>0</v>
      </c>
    </row>
    <row r="234" spans="1:16" ht="15.75" thickBot="1">
      <c r="A234" s="63"/>
      <c r="B234" s="66"/>
      <c r="C234" s="150"/>
      <c r="D234" s="66"/>
      <c r="E234" s="84"/>
      <c r="F234" s="74" t="s">
        <v>197</v>
      </c>
      <c r="G234" s="95">
        <v>0</v>
      </c>
      <c r="H234" s="95">
        <v>0</v>
      </c>
      <c r="I234" s="85">
        <v>0</v>
      </c>
      <c r="J234" s="86">
        <v>0</v>
      </c>
      <c r="K234" s="88">
        <v>0</v>
      </c>
      <c r="L234" s="124"/>
      <c r="M234" s="166"/>
      <c r="N234" s="166"/>
      <c r="O234" s="72">
        <v>0</v>
      </c>
      <c r="P234" s="62">
        <v>0</v>
      </c>
    </row>
    <row r="235" spans="1:16" ht="15.75" thickBot="1">
      <c r="A235" s="63"/>
      <c r="B235" s="114"/>
      <c r="C235" s="150"/>
      <c r="D235" s="114"/>
      <c r="E235" s="84"/>
      <c r="F235" s="122" t="s">
        <v>106</v>
      </c>
      <c r="G235" s="126">
        <f>G217+G223+G229</f>
        <v>9247.699999999999</v>
      </c>
      <c r="H235" s="126">
        <f>H217+H223+H229</f>
        <v>8936</v>
      </c>
      <c r="I235" s="126">
        <f>I217+I223+I229</f>
        <v>2243.6</v>
      </c>
      <c r="J235" s="126">
        <f>J217+J223+J229</f>
        <v>311.7</v>
      </c>
      <c r="K235" s="93">
        <f>K217+K223+K229</f>
        <v>23.5</v>
      </c>
      <c r="L235" s="151"/>
      <c r="M235" s="166"/>
      <c r="N235" s="166"/>
      <c r="O235" s="93">
        <f>O217+O223+O229</f>
        <v>0</v>
      </c>
      <c r="P235" s="126">
        <f>P217+P223+P229</f>
        <v>0</v>
      </c>
    </row>
    <row r="236" spans="1:16" ht="25.5" customHeight="1" thickBot="1">
      <c r="A236" s="183" t="s">
        <v>155</v>
      </c>
      <c r="B236" s="184"/>
      <c r="C236" s="184"/>
      <c r="D236" s="184"/>
      <c r="E236" s="184"/>
      <c r="F236" s="184"/>
      <c r="G236" s="184"/>
      <c r="H236" s="184"/>
      <c r="I236" s="184"/>
      <c r="J236" s="184"/>
      <c r="K236" s="184"/>
      <c r="L236" s="185"/>
      <c r="M236" s="185"/>
      <c r="N236" s="185"/>
      <c r="O236" s="185"/>
      <c r="P236" s="186"/>
    </row>
    <row r="237" spans="1:16" ht="19.5" customHeight="1" thickBot="1">
      <c r="A237" s="105" t="s">
        <v>156</v>
      </c>
      <c r="B237" s="181" t="s">
        <v>204</v>
      </c>
      <c r="C237" s="231" t="s">
        <v>177</v>
      </c>
      <c r="D237" s="66" t="s">
        <v>106</v>
      </c>
      <c r="E237" s="225" t="s">
        <v>161</v>
      </c>
      <c r="F237" s="67" t="s">
        <v>6</v>
      </c>
      <c r="G237" s="140">
        <f>G238+G239+G241+G242</f>
        <v>7322.2</v>
      </c>
      <c r="H237" s="140">
        <f>H238+H239+H241+H242</f>
        <v>2623.2</v>
      </c>
      <c r="I237" s="140">
        <f>I238+I239+I241+I242</f>
        <v>137.1</v>
      </c>
      <c r="J237" s="140">
        <f>J238+J239+J241+J242</f>
        <v>4699</v>
      </c>
      <c r="K237" s="68">
        <f>K238+K239+K241+K242</f>
        <v>0</v>
      </c>
      <c r="L237" s="157"/>
      <c r="M237" s="176"/>
      <c r="N237" s="176"/>
      <c r="O237" s="68">
        <f>O238+O239+O241+O242</f>
        <v>0</v>
      </c>
      <c r="P237" s="68">
        <f>P238+P239+P241+P242</f>
        <v>0</v>
      </c>
    </row>
    <row r="238" spans="1:16" ht="18.75" customHeight="1" thickBot="1">
      <c r="A238" s="105"/>
      <c r="B238" s="181"/>
      <c r="C238" s="217"/>
      <c r="D238" s="66"/>
      <c r="E238" s="226"/>
      <c r="F238" s="70" t="s">
        <v>108</v>
      </c>
      <c r="G238" s="95">
        <v>0</v>
      </c>
      <c r="H238" s="95">
        <v>0</v>
      </c>
      <c r="I238" s="85">
        <v>0</v>
      </c>
      <c r="J238" s="86">
        <v>0</v>
      </c>
      <c r="K238" s="88">
        <v>0</v>
      </c>
      <c r="L238" s="124"/>
      <c r="M238" s="166"/>
      <c r="N238" s="166"/>
      <c r="O238" s="72">
        <v>0</v>
      </c>
      <c r="P238" s="62">
        <v>0</v>
      </c>
    </row>
    <row r="239" spans="1:16" ht="15.75" customHeight="1" thickBot="1">
      <c r="A239" s="105"/>
      <c r="B239" s="181"/>
      <c r="C239" s="217"/>
      <c r="D239" s="66"/>
      <c r="E239" s="226"/>
      <c r="F239" s="67" t="s">
        <v>27</v>
      </c>
      <c r="G239" s="95">
        <v>0</v>
      </c>
      <c r="H239" s="95">
        <v>0</v>
      </c>
      <c r="I239" s="85">
        <v>0</v>
      </c>
      <c r="J239" s="86">
        <v>0</v>
      </c>
      <c r="K239" s="88">
        <v>0</v>
      </c>
      <c r="L239" s="124"/>
      <c r="M239" s="166"/>
      <c r="N239" s="166"/>
      <c r="O239" s="72">
        <v>0</v>
      </c>
      <c r="P239" s="62">
        <v>0</v>
      </c>
    </row>
    <row r="240" spans="1:16" ht="15.75" customHeight="1" thickBot="1">
      <c r="A240" s="105"/>
      <c r="B240" s="181"/>
      <c r="C240" s="217"/>
      <c r="D240" s="66"/>
      <c r="E240" s="226"/>
      <c r="F240" s="74" t="s">
        <v>25</v>
      </c>
      <c r="G240" s="95">
        <v>0</v>
      </c>
      <c r="H240" s="95">
        <v>0</v>
      </c>
      <c r="I240" s="85">
        <v>0</v>
      </c>
      <c r="J240" s="86">
        <v>0</v>
      </c>
      <c r="K240" s="88">
        <v>0</v>
      </c>
      <c r="L240" s="124"/>
      <c r="M240" s="166"/>
      <c r="N240" s="166"/>
      <c r="O240" s="72">
        <v>0</v>
      </c>
      <c r="P240" s="62">
        <v>0</v>
      </c>
    </row>
    <row r="241" spans="1:16" ht="19.5" customHeight="1" thickBot="1">
      <c r="A241" s="105"/>
      <c r="B241" s="181"/>
      <c r="C241" s="217"/>
      <c r="D241" s="66"/>
      <c r="E241" s="226"/>
      <c r="F241" s="74" t="s">
        <v>197</v>
      </c>
      <c r="G241" s="105">
        <f>H241+J241</f>
        <v>7322.2</v>
      </c>
      <c r="H241" s="105">
        <v>2623.2</v>
      </c>
      <c r="I241" s="141">
        <v>137.1</v>
      </c>
      <c r="J241" s="142">
        <v>4699</v>
      </c>
      <c r="K241" s="62">
        <v>0</v>
      </c>
      <c r="L241" s="124"/>
      <c r="M241" s="166"/>
      <c r="N241" s="166"/>
      <c r="O241" s="142">
        <v>0</v>
      </c>
      <c r="P241" s="62">
        <v>0</v>
      </c>
    </row>
    <row r="242" spans="1:16" ht="21.75" customHeight="1" thickBot="1">
      <c r="A242" s="105"/>
      <c r="B242" s="181"/>
      <c r="C242" s="217"/>
      <c r="D242" s="66"/>
      <c r="E242" s="226"/>
      <c r="F242" s="92" t="s">
        <v>106</v>
      </c>
      <c r="G242" s="95">
        <v>0</v>
      </c>
      <c r="H242" s="95">
        <v>0</v>
      </c>
      <c r="I242" s="85">
        <v>0</v>
      </c>
      <c r="J242" s="86">
        <v>0</v>
      </c>
      <c r="K242" s="88">
        <v>0</v>
      </c>
      <c r="L242" s="124"/>
      <c r="M242" s="166"/>
      <c r="N242" s="166"/>
      <c r="O242" s="175">
        <v>0</v>
      </c>
      <c r="P242" s="88">
        <v>0</v>
      </c>
    </row>
    <row r="243" spans="1:16" ht="19.5" customHeight="1" thickBot="1">
      <c r="A243" s="65" t="s">
        <v>157</v>
      </c>
      <c r="B243" s="201" t="s">
        <v>203</v>
      </c>
      <c r="C243" s="216" t="s">
        <v>177</v>
      </c>
      <c r="D243" s="133" t="s">
        <v>106</v>
      </c>
      <c r="E243" s="241" t="s">
        <v>161</v>
      </c>
      <c r="F243" s="94" t="s">
        <v>6</v>
      </c>
      <c r="G243" s="162">
        <f>G244+G245+G247+G248</f>
        <v>2899.3</v>
      </c>
      <c r="H243" s="162">
        <f>H244+H245+H247+H248</f>
        <v>883.6</v>
      </c>
      <c r="I243" s="162">
        <f>I244+I245+I247+I248</f>
        <v>883.6</v>
      </c>
      <c r="J243" s="162">
        <f>J244+J245+J247+J248</f>
        <v>2015.7</v>
      </c>
      <c r="K243" s="162">
        <f>K244+K245+K247+K248</f>
        <v>2015.7</v>
      </c>
      <c r="L243" s="163"/>
      <c r="M243" s="164"/>
      <c r="N243" s="164"/>
      <c r="O243" s="165">
        <f>O244+O245+O247+O248</f>
        <v>0</v>
      </c>
      <c r="P243" s="165">
        <f>P244+P245+P247+P248</f>
        <v>0</v>
      </c>
    </row>
    <row r="244" spans="1:16" ht="17.25" customHeight="1" thickBot="1">
      <c r="A244" s="105"/>
      <c r="B244" s="181"/>
      <c r="C244" s="217"/>
      <c r="D244" s="66"/>
      <c r="E244" s="226"/>
      <c r="F244" s="70" t="s">
        <v>108</v>
      </c>
      <c r="G244" s="95">
        <v>0</v>
      </c>
      <c r="H244" s="95">
        <v>0</v>
      </c>
      <c r="I244" s="85">
        <v>0</v>
      </c>
      <c r="J244" s="86">
        <v>0</v>
      </c>
      <c r="K244" s="88">
        <v>0</v>
      </c>
      <c r="L244" s="124"/>
      <c r="M244" s="166"/>
      <c r="N244" s="166"/>
      <c r="O244" s="72">
        <v>0</v>
      </c>
      <c r="P244" s="62">
        <v>0</v>
      </c>
    </row>
    <row r="245" spans="1:16" ht="16.5" customHeight="1" thickBot="1">
      <c r="A245" s="105"/>
      <c r="B245" s="181"/>
      <c r="C245" s="217"/>
      <c r="D245" s="66"/>
      <c r="E245" s="226"/>
      <c r="F245" s="69" t="s">
        <v>27</v>
      </c>
      <c r="G245" s="95">
        <v>0</v>
      </c>
      <c r="H245" s="95">
        <v>0</v>
      </c>
      <c r="I245" s="85">
        <v>0</v>
      </c>
      <c r="J245" s="86">
        <v>0</v>
      </c>
      <c r="K245" s="88">
        <v>0</v>
      </c>
      <c r="L245" s="124"/>
      <c r="M245" s="166"/>
      <c r="N245" s="166"/>
      <c r="O245" s="72">
        <v>0</v>
      </c>
      <c r="P245" s="62">
        <v>0</v>
      </c>
    </row>
    <row r="246" spans="1:16" ht="16.5" customHeight="1" thickBot="1">
      <c r="A246" s="105"/>
      <c r="B246" s="181"/>
      <c r="C246" s="217"/>
      <c r="D246" s="66"/>
      <c r="E246" s="226"/>
      <c r="F246" s="74" t="s">
        <v>25</v>
      </c>
      <c r="G246" s="95">
        <v>0</v>
      </c>
      <c r="H246" s="95">
        <v>0</v>
      </c>
      <c r="I246" s="85">
        <v>0</v>
      </c>
      <c r="J246" s="86">
        <v>0</v>
      </c>
      <c r="K246" s="88">
        <v>0</v>
      </c>
      <c r="L246" s="124"/>
      <c r="M246" s="166"/>
      <c r="N246" s="166"/>
      <c r="O246" s="80">
        <v>0</v>
      </c>
      <c r="P246" s="82">
        <v>0</v>
      </c>
    </row>
    <row r="247" spans="1:16" ht="22.5" customHeight="1" thickBot="1">
      <c r="A247" s="105"/>
      <c r="B247" s="181"/>
      <c r="C247" s="217"/>
      <c r="D247" s="66"/>
      <c r="E247" s="226"/>
      <c r="F247" s="92" t="s">
        <v>197</v>
      </c>
      <c r="G247" s="65">
        <f>H247+J247</f>
        <v>2899.3</v>
      </c>
      <c r="H247" s="65">
        <v>883.6</v>
      </c>
      <c r="I247" s="155">
        <v>883.6</v>
      </c>
      <c r="J247" s="154">
        <v>2015.7</v>
      </c>
      <c r="K247" s="82">
        <v>2015.7</v>
      </c>
      <c r="L247" s="125"/>
      <c r="M247" s="166"/>
      <c r="N247" s="166"/>
      <c r="O247" s="175">
        <v>0</v>
      </c>
      <c r="P247" s="88">
        <v>0</v>
      </c>
    </row>
    <row r="248" spans="1:16" ht="20.25" customHeight="1" thickBot="1">
      <c r="A248" s="106"/>
      <c r="B248" s="182"/>
      <c r="C248" s="218"/>
      <c r="D248" s="114"/>
      <c r="E248" s="237"/>
      <c r="F248" s="74" t="s">
        <v>106</v>
      </c>
      <c r="G248" s="95">
        <v>0</v>
      </c>
      <c r="H248" s="95">
        <v>0</v>
      </c>
      <c r="I248" s="85">
        <v>0</v>
      </c>
      <c r="J248" s="86">
        <v>0</v>
      </c>
      <c r="K248" s="88">
        <v>0</v>
      </c>
      <c r="L248" s="124"/>
      <c r="M248" s="166"/>
      <c r="N248" s="166"/>
      <c r="O248" s="72">
        <v>0</v>
      </c>
      <c r="P248" s="62">
        <v>0</v>
      </c>
    </row>
    <row r="249" spans="1:16" ht="20.25" customHeight="1" thickBot="1">
      <c r="A249" s="127">
        <v>1</v>
      </c>
      <c r="B249" s="128">
        <v>2</v>
      </c>
      <c r="C249" s="130">
        <v>3</v>
      </c>
      <c r="D249" s="130">
        <v>4</v>
      </c>
      <c r="E249" s="131">
        <v>5</v>
      </c>
      <c r="F249" s="128">
        <v>6</v>
      </c>
      <c r="G249" s="127">
        <v>7</v>
      </c>
      <c r="H249" s="127">
        <v>8</v>
      </c>
      <c r="I249" s="129">
        <v>9</v>
      </c>
      <c r="J249" s="130">
        <v>10</v>
      </c>
      <c r="K249" s="131">
        <v>11</v>
      </c>
      <c r="L249" s="152"/>
      <c r="M249" s="153"/>
      <c r="N249" s="153"/>
      <c r="O249" s="156">
        <v>12</v>
      </c>
      <c r="P249" s="160">
        <v>13</v>
      </c>
    </row>
    <row r="250" spans="1:16" ht="15.75" thickBot="1">
      <c r="A250" s="199" t="s">
        <v>194</v>
      </c>
      <c r="B250" s="201" t="s">
        <v>165</v>
      </c>
      <c r="C250" s="216"/>
      <c r="D250" s="78"/>
      <c r="E250" s="219"/>
      <c r="F250" s="161" t="s">
        <v>6</v>
      </c>
      <c r="G250" s="162">
        <f>G251+G252+G254+G255</f>
        <v>10221.5</v>
      </c>
      <c r="H250" s="162">
        <f>H251+H252+H254+H255</f>
        <v>3506.7999999999997</v>
      </c>
      <c r="I250" s="162">
        <f>I251+I252+I254+I255</f>
        <v>1020.7</v>
      </c>
      <c r="J250" s="162">
        <f>J251+J252+J254+J255</f>
        <v>6714.7</v>
      </c>
      <c r="K250" s="162">
        <f>K251+K252+K254+K255</f>
        <v>2015.7</v>
      </c>
      <c r="L250" s="163"/>
      <c r="M250" s="164"/>
      <c r="N250" s="164"/>
      <c r="O250" s="165">
        <f>O251+O252+O254+O255</f>
        <v>0</v>
      </c>
      <c r="P250" s="165">
        <f>P251+P252+P254+P255</f>
        <v>0</v>
      </c>
    </row>
    <row r="251" spans="1:16" ht="21" customHeight="1" thickBot="1">
      <c r="A251" s="199"/>
      <c r="B251" s="181"/>
      <c r="C251" s="217"/>
      <c r="D251" s="78"/>
      <c r="E251" s="219"/>
      <c r="F251" s="70" t="s">
        <v>108</v>
      </c>
      <c r="G251" s="95">
        <v>0</v>
      </c>
      <c r="H251" s="95">
        <v>0</v>
      </c>
      <c r="I251" s="85">
        <v>0</v>
      </c>
      <c r="J251" s="86">
        <v>0</v>
      </c>
      <c r="K251" s="88">
        <v>0</v>
      </c>
      <c r="L251" s="124"/>
      <c r="M251" s="166"/>
      <c r="N251" s="166"/>
      <c r="O251" s="72">
        <v>0</v>
      </c>
      <c r="P251" s="62">
        <v>0</v>
      </c>
    </row>
    <row r="252" spans="1:16" ht="18.75" customHeight="1" thickBot="1">
      <c r="A252" s="199"/>
      <c r="B252" s="181"/>
      <c r="C252" s="217"/>
      <c r="D252" s="78"/>
      <c r="E252" s="219"/>
      <c r="F252" s="167" t="s">
        <v>27</v>
      </c>
      <c r="G252" s="95">
        <v>0</v>
      </c>
      <c r="H252" s="95">
        <v>0</v>
      </c>
      <c r="I252" s="85">
        <v>0</v>
      </c>
      <c r="J252" s="86">
        <v>0</v>
      </c>
      <c r="K252" s="88">
        <v>0</v>
      </c>
      <c r="L252" s="124"/>
      <c r="M252" s="166"/>
      <c r="N252" s="166"/>
      <c r="O252" s="72">
        <v>0</v>
      </c>
      <c r="P252" s="62">
        <v>0</v>
      </c>
    </row>
    <row r="253" spans="1:16" ht="18.75" customHeight="1" thickBot="1">
      <c r="A253" s="199"/>
      <c r="B253" s="181"/>
      <c r="C253" s="217"/>
      <c r="D253" s="78"/>
      <c r="E253" s="219"/>
      <c r="F253" s="120" t="s">
        <v>25</v>
      </c>
      <c r="G253" s="95">
        <v>0</v>
      </c>
      <c r="H253" s="95">
        <v>0</v>
      </c>
      <c r="I253" s="85">
        <v>0</v>
      </c>
      <c r="J253" s="86">
        <v>0</v>
      </c>
      <c r="K253" s="88">
        <v>0</v>
      </c>
      <c r="L253" s="124"/>
      <c r="M253" s="166"/>
      <c r="N253" s="166"/>
      <c r="O253" s="72">
        <v>0</v>
      </c>
      <c r="P253" s="62">
        <v>0</v>
      </c>
    </row>
    <row r="254" spans="1:16" ht="15.75" customHeight="1" thickBot="1">
      <c r="A254" s="199"/>
      <c r="B254" s="181"/>
      <c r="C254" s="217"/>
      <c r="D254" s="78"/>
      <c r="E254" s="219"/>
      <c r="F254" s="74" t="s">
        <v>197</v>
      </c>
      <c r="G254" s="140">
        <f>G241+G247</f>
        <v>10221.5</v>
      </c>
      <c r="H254" s="140">
        <f>H241+H247</f>
        <v>3506.7999999999997</v>
      </c>
      <c r="I254" s="140">
        <f>I241+I247</f>
        <v>1020.7</v>
      </c>
      <c r="J254" s="140">
        <f>J241+J247</f>
        <v>6714.7</v>
      </c>
      <c r="K254" s="140">
        <f>K241+K247</f>
        <v>2015.7</v>
      </c>
      <c r="L254" s="124"/>
      <c r="M254" s="166"/>
      <c r="N254" s="166"/>
      <c r="O254" s="68">
        <f>O241+O247</f>
        <v>0</v>
      </c>
      <c r="P254" s="68">
        <f>P241+P247</f>
        <v>0</v>
      </c>
    </row>
    <row r="255" spans="1:16" ht="20.25" customHeight="1" thickBot="1">
      <c r="A255" s="215"/>
      <c r="B255" s="182"/>
      <c r="C255" s="218"/>
      <c r="D255" s="143"/>
      <c r="E255" s="220"/>
      <c r="F255" s="167" t="s">
        <v>106</v>
      </c>
      <c r="G255" s="95">
        <v>0</v>
      </c>
      <c r="H255" s="95">
        <v>0</v>
      </c>
      <c r="I255" s="85">
        <v>0</v>
      </c>
      <c r="J255" s="86">
        <v>0</v>
      </c>
      <c r="K255" s="88">
        <v>0</v>
      </c>
      <c r="L255" s="124"/>
      <c r="M255" s="166"/>
      <c r="N255" s="166"/>
      <c r="O255" s="72">
        <v>0</v>
      </c>
      <c r="P255" s="62">
        <v>0</v>
      </c>
    </row>
    <row r="256" spans="1:16" ht="20.25" customHeight="1" thickBot="1">
      <c r="A256" s="199" t="s">
        <v>195</v>
      </c>
      <c r="B256" s="201" t="s">
        <v>158</v>
      </c>
      <c r="C256" s="216"/>
      <c r="D256" s="78"/>
      <c r="E256" s="219"/>
      <c r="F256" s="167" t="s">
        <v>6</v>
      </c>
      <c r="G256" s="68">
        <f>G257+G258+G260+G261</f>
        <v>51919.4</v>
      </c>
      <c r="H256" s="68">
        <f>H257+H258+H260+H261</f>
        <v>21246.9</v>
      </c>
      <c r="I256" s="68">
        <f>I257+I258+I260+I261</f>
        <v>4303.9</v>
      </c>
      <c r="J256" s="68">
        <f>J257+J258+J260+J261</f>
        <v>30672.5</v>
      </c>
      <c r="K256" s="68">
        <f>K257+K258+K260+K261</f>
        <v>2834.4</v>
      </c>
      <c r="L256" s="124"/>
      <c r="M256" s="166"/>
      <c r="N256" s="166"/>
      <c r="O256" s="95">
        <f>O257+O258+O260+O261</f>
        <v>0</v>
      </c>
      <c r="P256" s="95">
        <f>P257+P258+P260+P261</f>
        <v>0</v>
      </c>
    </row>
    <row r="257" spans="1:16" ht="20.25" customHeight="1" thickBot="1">
      <c r="A257" s="199"/>
      <c r="B257" s="181"/>
      <c r="C257" s="217"/>
      <c r="D257" s="78"/>
      <c r="E257" s="219"/>
      <c r="F257" s="70" t="s">
        <v>108</v>
      </c>
      <c r="G257" s="95">
        <v>0</v>
      </c>
      <c r="H257" s="95">
        <v>0</v>
      </c>
      <c r="I257" s="85">
        <v>0</v>
      </c>
      <c r="J257" s="86">
        <v>0</v>
      </c>
      <c r="K257" s="88">
        <v>0</v>
      </c>
      <c r="L257" s="124"/>
      <c r="M257" s="166"/>
      <c r="N257" s="166"/>
      <c r="O257" s="72">
        <v>0</v>
      </c>
      <c r="P257" s="62">
        <v>0</v>
      </c>
    </row>
    <row r="258" spans="1:16" ht="20.25" customHeight="1" thickBot="1">
      <c r="A258" s="199"/>
      <c r="B258" s="181"/>
      <c r="C258" s="217"/>
      <c r="D258" s="78"/>
      <c r="E258" s="219"/>
      <c r="F258" s="167" t="s">
        <v>27</v>
      </c>
      <c r="G258" s="68">
        <f>G194+G207+G232+G252</f>
        <v>993.4</v>
      </c>
      <c r="H258" s="68">
        <f>H194+H207+H232+H252</f>
        <v>667.4</v>
      </c>
      <c r="I258" s="68">
        <f>I194+I207+I232+I252</f>
        <v>0</v>
      </c>
      <c r="J258" s="68">
        <f>J194+J207+J232+J252</f>
        <v>326</v>
      </c>
      <c r="K258" s="68">
        <f>K194+K207+K232+K252</f>
        <v>0</v>
      </c>
      <c r="L258" s="124"/>
      <c r="M258" s="166"/>
      <c r="N258" s="166"/>
      <c r="O258" s="68">
        <f>O194+O207+O232+O252</f>
        <v>0</v>
      </c>
      <c r="P258" s="68">
        <f>P194+P207+P232+P252</f>
        <v>0</v>
      </c>
    </row>
    <row r="259" spans="1:16" ht="20.25" customHeight="1" thickBot="1">
      <c r="A259" s="199"/>
      <c r="B259" s="181"/>
      <c r="C259" s="217"/>
      <c r="D259" s="78"/>
      <c r="E259" s="219"/>
      <c r="F259" s="120" t="s">
        <v>25</v>
      </c>
      <c r="G259" s="68">
        <v>0</v>
      </c>
      <c r="H259" s="68">
        <v>0</v>
      </c>
      <c r="I259" s="68">
        <v>0</v>
      </c>
      <c r="J259" s="68">
        <v>0</v>
      </c>
      <c r="K259" s="68">
        <v>0</v>
      </c>
      <c r="L259" s="68">
        <v>0</v>
      </c>
      <c r="M259" s="166"/>
      <c r="N259" s="166"/>
      <c r="O259" s="68">
        <v>0</v>
      </c>
      <c r="P259" s="68">
        <v>0</v>
      </c>
    </row>
    <row r="260" spans="1:16" ht="20.25" customHeight="1" thickBot="1">
      <c r="A260" s="199"/>
      <c r="B260" s="181"/>
      <c r="C260" s="217"/>
      <c r="D260" s="78"/>
      <c r="E260" s="219"/>
      <c r="F260" s="74" t="s">
        <v>197</v>
      </c>
      <c r="G260" s="68">
        <f>G196+G208+G233+G254</f>
        <v>32229.6</v>
      </c>
      <c r="H260" s="68">
        <f>H196+H208+H233+H254</f>
        <v>9348.9</v>
      </c>
      <c r="I260" s="68">
        <f>I196+I208+I233+I254</f>
        <v>1525.8000000000002</v>
      </c>
      <c r="J260" s="68">
        <f>J196+J208+J233+J254</f>
        <v>22880.7</v>
      </c>
      <c r="K260" s="68">
        <f>K196+K208+K233+K254</f>
        <v>2179.4</v>
      </c>
      <c r="L260" s="124"/>
      <c r="M260" s="166"/>
      <c r="N260" s="166"/>
      <c r="O260" s="68">
        <f>O196+O208+O233+O254</f>
        <v>0</v>
      </c>
      <c r="P260" s="68">
        <f>P196+P208+P233+P254</f>
        <v>0</v>
      </c>
    </row>
    <row r="261" spans="1:16" ht="20.25" customHeight="1" thickBot="1">
      <c r="A261" s="215"/>
      <c r="B261" s="182"/>
      <c r="C261" s="218"/>
      <c r="D261" s="143"/>
      <c r="E261" s="220"/>
      <c r="F261" s="167" t="s">
        <v>106</v>
      </c>
      <c r="G261" s="68">
        <f>G197+G210+G235+G255</f>
        <v>18696.4</v>
      </c>
      <c r="H261" s="68">
        <f>H197+H210+H235+H255</f>
        <v>11230.6</v>
      </c>
      <c r="I261" s="68">
        <f>I197+I210+I235+I255</f>
        <v>2778.1</v>
      </c>
      <c r="J261" s="68">
        <f>J197+J210+J235+J255</f>
        <v>7465.8</v>
      </c>
      <c r="K261" s="68">
        <f>K197+K210+K235+K255</f>
        <v>655</v>
      </c>
      <c r="L261" s="124"/>
      <c r="M261" s="166"/>
      <c r="N261" s="166"/>
      <c r="O261" s="68">
        <f>O197+O210+O235+O255</f>
        <v>0</v>
      </c>
      <c r="P261" s="68">
        <f>P197+P210+P235+P255</f>
        <v>0</v>
      </c>
    </row>
    <row r="262" spans="1:17" ht="20.25" customHeight="1" thickBot="1">
      <c r="A262" s="199" t="s">
        <v>196</v>
      </c>
      <c r="B262" s="181" t="s">
        <v>166</v>
      </c>
      <c r="C262" s="78"/>
      <c r="D262" s="78"/>
      <c r="E262" s="219"/>
      <c r="F262" s="167" t="s">
        <v>6</v>
      </c>
      <c r="G262" s="68">
        <f>G263+G264+G266+G267</f>
        <v>355363.9</v>
      </c>
      <c r="H262" s="68">
        <f>H263+H264+H266+H267</f>
        <v>131589.4</v>
      </c>
      <c r="I262" s="68">
        <f>I263+I264+I266+I267</f>
        <v>47002.3</v>
      </c>
      <c r="J262" s="68">
        <f>J263+J264+J266+J267</f>
        <v>221373.1</v>
      </c>
      <c r="K262" s="68">
        <f>K263+K264+K266+K267</f>
        <v>124340.69999999998</v>
      </c>
      <c r="L262" s="124"/>
      <c r="M262" s="166"/>
      <c r="N262" s="166"/>
      <c r="O262" s="68">
        <f>O263+O264+O266+O267</f>
        <v>2401.4</v>
      </c>
      <c r="P262" s="68">
        <v>933.3</v>
      </c>
      <c r="Q262" s="149">
        <f aca="true" t="shared" si="5" ref="Q262:Q268">H262+J262+O262</f>
        <v>355363.9</v>
      </c>
    </row>
    <row r="263" spans="1:17" ht="20.25" customHeight="1" thickBot="1">
      <c r="A263" s="199"/>
      <c r="B263" s="181"/>
      <c r="C263" s="78"/>
      <c r="D263" s="78"/>
      <c r="E263" s="219"/>
      <c r="F263" s="70" t="s">
        <v>108</v>
      </c>
      <c r="G263" s="68">
        <f aca="true" t="shared" si="6" ref="G263:K264">G61+G172+G257</f>
        <v>4443.3</v>
      </c>
      <c r="H263" s="68">
        <f t="shared" si="6"/>
        <v>4136.9</v>
      </c>
      <c r="I263" s="68">
        <f t="shared" si="6"/>
        <v>0</v>
      </c>
      <c r="J263" s="68">
        <f t="shared" si="6"/>
        <v>306.4</v>
      </c>
      <c r="K263" s="68">
        <f t="shared" si="6"/>
        <v>306.4</v>
      </c>
      <c r="L263" s="124"/>
      <c r="M263" s="166"/>
      <c r="N263" s="166"/>
      <c r="O263" s="68">
        <f>O61+O172+O257</f>
        <v>0</v>
      </c>
      <c r="P263" s="68">
        <f>P61+P172+P257</f>
        <v>0</v>
      </c>
      <c r="Q263" s="149">
        <f t="shared" si="5"/>
        <v>4443.299999999999</v>
      </c>
    </row>
    <row r="264" spans="1:17" ht="20.25" customHeight="1" thickBot="1">
      <c r="A264" s="199"/>
      <c r="B264" s="181"/>
      <c r="C264" s="78"/>
      <c r="D264" s="78"/>
      <c r="E264" s="219"/>
      <c r="F264" s="167" t="s">
        <v>27</v>
      </c>
      <c r="G264" s="68">
        <f t="shared" si="6"/>
        <v>14342.3</v>
      </c>
      <c r="H264" s="68">
        <f t="shared" si="6"/>
        <v>667.4</v>
      </c>
      <c r="I264" s="68">
        <f t="shared" si="6"/>
        <v>0</v>
      </c>
      <c r="J264" s="68">
        <f t="shared" si="6"/>
        <v>13674.9</v>
      </c>
      <c r="K264" s="68">
        <f t="shared" si="6"/>
        <v>10824.8</v>
      </c>
      <c r="L264" s="124"/>
      <c r="M264" s="166"/>
      <c r="N264" s="166"/>
      <c r="O264" s="68">
        <f>O62+O173+O258</f>
        <v>0</v>
      </c>
      <c r="P264" s="68">
        <f>P62+P173+P258</f>
        <v>0</v>
      </c>
      <c r="Q264" s="149">
        <f t="shared" si="5"/>
        <v>14342.3</v>
      </c>
    </row>
    <row r="265" spans="1:17" ht="20.25" customHeight="1" thickBot="1">
      <c r="A265" s="199"/>
      <c r="B265" s="181"/>
      <c r="C265" s="78"/>
      <c r="D265" s="78"/>
      <c r="E265" s="219"/>
      <c r="F265" s="120" t="s">
        <v>25</v>
      </c>
      <c r="G265" s="68">
        <v>0</v>
      </c>
      <c r="H265" s="68">
        <v>0</v>
      </c>
      <c r="I265" s="68">
        <v>0</v>
      </c>
      <c r="J265" s="68">
        <v>0</v>
      </c>
      <c r="K265" s="68">
        <v>0</v>
      </c>
      <c r="L265" s="68">
        <v>0</v>
      </c>
      <c r="M265" s="166"/>
      <c r="N265" s="166"/>
      <c r="O265" s="68">
        <v>0</v>
      </c>
      <c r="P265" s="68">
        <v>0</v>
      </c>
      <c r="Q265" s="80"/>
    </row>
    <row r="266" spans="1:17" ht="18.75" customHeight="1" thickBot="1">
      <c r="A266" s="199"/>
      <c r="B266" s="181"/>
      <c r="C266" s="78"/>
      <c r="D266" s="78"/>
      <c r="E266" s="219"/>
      <c r="F266" s="74" t="s">
        <v>197</v>
      </c>
      <c r="G266" s="68">
        <f aca="true" t="shared" si="7" ref="G266:K267">G64+G175+G260</f>
        <v>317881.9</v>
      </c>
      <c r="H266" s="68">
        <f t="shared" si="7"/>
        <v>115554.49999999999</v>
      </c>
      <c r="I266" s="68">
        <f t="shared" si="7"/>
        <v>44224.200000000004</v>
      </c>
      <c r="J266" s="68">
        <f t="shared" si="7"/>
        <v>199926.00000000003</v>
      </c>
      <c r="K266" s="68">
        <f t="shared" si="7"/>
        <v>112554.49999999999</v>
      </c>
      <c r="L266" s="124"/>
      <c r="M266" s="166"/>
      <c r="N266" s="166"/>
      <c r="O266" s="68">
        <f>O64+O175+O260</f>
        <v>2401.4</v>
      </c>
      <c r="P266" s="68">
        <f>P64+P175+P260</f>
        <v>933.3000000000001</v>
      </c>
      <c r="Q266" s="149">
        <f t="shared" si="5"/>
        <v>317881.9</v>
      </c>
    </row>
    <row r="267" spans="1:17" ht="15.75" thickBot="1">
      <c r="A267" s="200"/>
      <c r="B267" s="182"/>
      <c r="C267" s="83"/>
      <c r="D267" s="83"/>
      <c r="E267" s="193"/>
      <c r="F267" s="91" t="s">
        <v>106</v>
      </c>
      <c r="G267" s="96">
        <f t="shared" si="7"/>
        <v>18696.4</v>
      </c>
      <c r="H267" s="96">
        <f t="shared" si="7"/>
        <v>11230.6</v>
      </c>
      <c r="I267" s="96">
        <f t="shared" si="7"/>
        <v>2778.1</v>
      </c>
      <c r="J267" s="96">
        <f t="shared" si="7"/>
        <v>7465.8</v>
      </c>
      <c r="K267" s="96">
        <f t="shared" si="7"/>
        <v>655</v>
      </c>
      <c r="L267" s="168"/>
      <c r="M267" s="169"/>
      <c r="N267" s="169"/>
      <c r="O267" s="96">
        <f>O65+O176+O261</f>
        <v>0</v>
      </c>
      <c r="P267" s="96" t="s">
        <v>202</v>
      </c>
      <c r="Q267" s="149">
        <f t="shared" si="5"/>
        <v>18696.4</v>
      </c>
    </row>
    <row r="268" spans="1:17" ht="15">
      <c r="A268" s="144"/>
      <c r="B268" s="145"/>
      <c r="C268" s="145"/>
      <c r="D268" s="145"/>
      <c r="E268" s="145"/>
      <c r="F268" s="145"/>
      <c r="G268" s="145"/>
      <c r="H268" s="145"/>
      <c r="I268" s="145"/>
      <c r="J268" s="144"/>
      <c r="K268" s="146"/>
      <c r="L268" s="123"/>
      <c r="M268" s="123"/>
      <c r="N268" s="123"/>
      <c r="O268" s="123"/>
      <c r="P268" s="123"/>
      <c r="Q268" s="149">
        <f t="shared" si="5"/>
        <v>0</v>
      </c>
    </row>
    <row r="269" spans="1:17" ht="15">
      <c r="A269" s="144"/>
      <c r="B269" s="145"/>
      <c r="C269" s="145"/>
      <c r="D269" s="145"/>
      <c r="E269" s="145"/>
      <c r="F269" s="145"/>
      <c r="G269" s="145"/>
      <c r="H269" s="145"/>
      <c r="I269" s="145"/>
      <c r="J269" s="145"/>
      <c r="K269" s="147"/>
      <c r="L269" s="123"/>
      <c r="M269" s="123"/>
      <c r="N269" s="123"/>
      <c r="O269" s="123"/>
      <c r="P269" s="123"/>
      <c r="Q269" s="148"/>
    </row>
    <row r="270" spans="1:16" ht="15">
      <c r="A270" s="147"/>
      <c r="B270" s="147"/>
      <c r="C270" s="147"/>
      <c r="D270" s="147"/>
      <c r="E270" s="123"/>
      <c r="F270" s="123"/>
      <c r="G270" s="123"/>
      <c r="H270" s="145"/>
      <c r="I270" s="145"/>
      <c r="J270" s="145"/>
      <c r="K270" s="147"/>
      <c r="L270" s="123"/>
      <c r="M270" s="123"/>
      <c r="N270" s="123"/>
      <c r="O270" s="123"/>
      <c r="P270" s="123"/>
    </row>
    <row r="271" spans="1:16" ht="25.5">
      <c r="A271" s="178" t="s">
        <v>163</v>
      </c>
      <c r="B271" s="178"/>
      <c r="C271" s="178"/>
      <c r="D271" s="178"/>
      <c r="E271" s="123"/>
      <c r="F271" s="123"/>
      <c r="G271" s="123"/>
      <c r="H271" s="145"/>
      <c r="I271" s="145"/>
      <c r="J271" s="145"/>
      <c r="K271" s="147"/>
      <c r="L271" s="123"/>
      <c r="M271" s="123"/>
      <c r="N271" s="123"/>
      <c r="O271" s="123"/>
      <c r="P271" s="123"/>
    </row>
    <row r="272" spans="1:16" ht="25.5">
      <c r="A272" s="178" t="s">
        <v>210</v>
      </c>
      <c r="B272" s="178"/>
      <c r="C272" s="178"/>
      <c r="D272" s="178"/>
      <c r="E272" s="123"/>
      <c r="F272" s="123"/>
      <c r="G272" s="123"/>
      <c r="H272" s="145"/>
      <c r="I272" s="243" t="s">
        <v>209</v>
      </c>
      <c r="J272" s="243"/>
      <c r="K272" s="243"/>
      <c r="L272" s="243"/>
      <c r="M272" s="243"/>
      <c r="N272" s="243"/>
      <c r="O272" s="243"/>
      <c r="P272" s="123"/>
    </row>
    <row r="273" spans="1:16" ht="15">
      <c r="A273" s="147"/>
      <c r="B273" s="147"/>
      <c r="C273" s="147"/>
      <c r="D273" s="147"/>
      <c r="E273" s="123"/>
      <c r="F273" s="123"/>
      <c r="G273" s="123"/>
      <c r="H273" s="145"/>
      <c r="I273" s="145"/>
      <c r="J273" s="145"/>
      <c r="K273" s="147"/>
      <c r="L273" s="123"/>
      <c r="M273" s="123"/>
      <c r="N273" s="123"/>
      <c r="O273" s="123"/>
      <c r="P273" s="123"/>
    </row>
    <row r="274" spans="1:16" ht="15">
      <c r="A274" s="145"/>
      <c r="B274" s="145"/>
      <c r="C274" s="145"/>
      <c r="D274" s="145"/>
      <c r="E274" s="145"/>
      <c r="F274" s="145"/>
      <c r="G274" s="145"/>
      <c r="H274" s="145"/>
      <c r="I274" s="145"/>
      <c r="J274" s="145"/>
      <c r="K274" s="147"/>
      <c r="L274" s="123"/>
      <c r="M274" s="123"/>
      <c r="N274" s="123"/>
      <c r="O274" s="123"/>
      <c r="P274" s="123"/>
    </row>
    <row r="275" spans="1:16" ht="15">
      <c r="A275" s="145"/>
      <c r="B275" s="145"/>
      <c r="C275" s="145"/>
      <c r="D275" s="145"/>
      <c r="E275" s="145"/>
      <c r="F275" s="145"/>
      <c r="G275" s="145"/>
      <c r="H275" s="145"/>
      <c r="I275" s="145"/>
      <c r="J275" s="145"/>
      <c r="K275" s="147"/>
      <c r="L275" s="123"/>
      <c r="M275" s="123"/>
      <c r="N275" s="123"/>
      <c r="O275" s="123"/>
      <c r="P275" s="123"/>
    </row>
    <row r="276" spans="1:16" ht="15">
      <c r="A276" s="145"/>
      <c r="B276" s="145"/>
      <c r="C276" s="145"/>
      <c r="D276" s="145"/>
      <c r="E276" s="145"/>
      <c r="F276" s="145"/>
      <c r="G276" s="145"/>
      <c r="H276" s="145"/>
      <c r="I276" s="145"/>
      <c r="J276" s="145"/>
      <c r="K276" s="147"/>
      <c r="L276" s="123"/>
      <c r="M276" s="123"/>
      <c r="N276" s="123"/>
      <c r="O276" s="123"/>
      <c r="P276" s="123"/>
    </row>
    <row r="277" spans="1:16" ht="15">
      <c r="A277" s="145"/>
      <c r="B277" s="145"/>
      <c r="C277" s="145"/>
      <c r="D277" s="145"/>
      <c r="E277" s="145"/>
      <c r="F277" s="145"/>
      <c r="G277" s="145"/>
      <c r="H277" s="145"/>
      <c r="I277" s="145"/>
      <c r="J277" s="145"/>
      <c r="K277" s="147"/>
      <c r="L277" s="123"/>
      <c r="M277" s="123"/>
      <c r="N277" s="123"/>
      <c r="O277" s="123"/>
      <c r="P277" s="123"/>
    </row>
    <row r="278" spans="1:16" ht="15">
      <c r="A278" s="145"/>
      <c r="B278" s="145"/>
      <c r="C278" s="145"/>
      <c r="D278" s="145"/>
      <c r="E278" s="145"/>
      <c r="F278" s="145"/>
      <c r="G278" s="145"/>
      <c r="H278" s="145"/>
      <c r="I278" s="145"/>
      <c r="J278" s="145"/>
      <c r="K278" s="147"/>
      <c r="L278" s="123"/>
      <c r="M278" s="123"/>
      <c r="N278" s="123"/>
      <c r="O278" s="123"/>
      <c r="P278" s="123"/>
    </row>
    <row r="279" spans="1:16" ht="15">
      <c r="A279" s="145"/>
      <c r="B279" s="145"/>
      <c r="C279" s="145"/>
      <c r="D279" s="145"/>
      <c r="E279" s="145"/>
      <c r="F279" s="145"/>
      <c r="G279" s="145"/>
      <c r="H279" s="145"/>
      <c r="I279" s="145"/>
      <c r="J279" s="145"/>
      <c r="K279" s="147"/>
      <c r="L279" s="123"/>
      <c r="M279" s="123"/>
      <c r="N279" s="123"/>
      <c r="O279" s="123"/>
      <c r="P279" s="123"/>
    </row>
    <row r="280" spans="1:16" ht="15">
      <c r="A280" s="145"/>
      <c r="B280" s="145"/>
      <c r="C280" s="145"/>
      <c r="D280" s="145"/>
      <c r="E280" s="145"/>
      <c r="F280" s="145"/>
      <c r="G280" s="145"/>
      <c r="H280" s="145"/>
      <c r="I280" s="145"/>
      <c r="J280" s="145"/>
      <c r="K280" s="147"/>
      <c r="L280" s="123"/>
      <c r="M280" s="123"/>
      <c r="N280" s="123"/>
      <c r="O280" s="123"/>
      <c r="P280" s="123"/>
    </row>
    <row r="281" spans="1:16" ht="15">
      <c r="A281" s="145"/>
      <c r="B281" s="145"/>
      <c r="C281" s="145"/>
      <c r="D281" s="145"/>
      <c r="E281" s="145"/>
      <c r="F281" s="145"/>
      <c r="G281" s="145"/>
      <c r="H281" s="145"/>
      <c r="I281" s="145"/>
      <c r="J281" s="145"/>
      <c r="K281" s="147"/>
      <c r="L281" s="123"/>
      <c r="M281" s="123"/>
      <c r="N281" s="123"/>
      <c r="O281" s="123"/>
      <c r="P281" s="123"/>
    </row>
    <row r="282" spans="1:16" ht="15">
      <c r="A282" s="145"/>
      <c r="B282" s="145"/>
      <c r="C282" s="145"/>
      <c r="D282" s="145"/>
      <c r="E282" s="145"/>
      <c r="F282" s="145"/>
      <c r="G282" s="145"/>
      <c r="H282" s="145"/>
      <c r="I282" s="145"/>
      <c r="J282" s="145"/>
      <c r="K282" s="147"/>
      <c r="L282" s="123"/>
      <c r="M282" s="123"/>
      <c r="N282" s="123"/>
      <c r="O282" s="123"/>
      <c r="P282" s="123"/>
    </row>
    <row r="283" spans="1:11" ht="15">
      <c r="A283" s="31"/>
      <c r="B283" s="31"/>
      <c r="C283" s="31"/>
      <c r="D283" s="31"/>
      <c r="E283" s="31"/>
      <c r="F283" s="31"/>
      <c r="G283" s="31"/>
      <c r="H283" s="31"/>
      <c r="I283" s="31"/>
      <c r="J283" s="31"/>
      <c r="K283" s="24"/>
    </row>
    <row r="284" spans="1:11" ht="15">
      <c r="A284" s="31"/>
      <c r="B284" s="31"/>
      <c r="C284" s="31"/>
      <c r="D284" s="31"/>
      <c r="E284" s="31"/>
      <c r="F284" s="31"/>
      <c r="G284" s="31"/>
      <c r="H284" s="31"/>
      <c r="I284" s="31"/>
      <c r="J284" s="31"/>
      <c r="K284" s="24"/>
    </row>
    <row r="285" spans="1:11" ht="15">
      <c r="A285" s="31"/>
      <c r="B285" s="31"/>
      <c r="C285" s="31"/>
      <c r="D285" s="31"/>
      <c r="E285" s="31"/>
      <c r="F285" s="31"/>
      <c r="G285" s="31"/>
      <c r="H285" s="31"/>
      <c r="I285" s="31"/>
      <c r="J285" s="31"/>
      <c r="K285" s="24"/>
    </row>
    <row r="286" spans="1:11" ht="15">
      <c r="A286" s="31"/>
      <c r="B286" s="31"/>
      <c r="C286" s="31"/>
      <c r="D286" s="31"/>
      <c r="E286" s="31"/>
      <c r="F286" s="31"/>
      <c r="G286" s="31"/>
      <c r="H286" s="31"/>
      <c r="I286" s="31"/>
      <c r="J286" s="31"/>
      <c r="K286" s="24"/>
    </row>
    <row r="287" spans="1:11" ht="15">
      <c r="A287" s="31"/>
      <c r="B287" s="31"/>
      <c r="C287" s="31"/>
      <c r="D287" s="31"/>
      <c r="E287" s="31"/>
      <c r="F287" s="31"/>
      <c r="G287" s="31"/>
      <c r="H287" s="31"/>
      <c r="I287" s="31"/>
      <c r="J287" s="31"/>
      <c r="K287" s="24"/>
    </row>
    <row r="288" spans="1:11" ht="15">
      <c r="A288" s="31"/>
      <c r="B288" s="31"/>
      <c r="C288" s="31"/>
      <c r="D288" s="31"/>
      <c r="E288" s="31"/>
      <c r="F288" s="31"/>
      <c r="G288" s="31"/>
      <c r="H288" s="31"/>
      <c r="I288" s="31"/>
      <c r="J288" s="31"/>
      <c r="K288" s="24"/>
    </row>
    <row r="289" spans="1:11" ht="15">
      <c r="A289" s="31"/>
      <c r="B289" s="31"/>
      <c r="C289" s="31"/>
      <c r="D289" s="31"/>
      <c r="E289" s="31"/>
      <c r="F289" s="31"/>
      <c r="G289" s="31"/>
      <c r="H289" s="31"/>
      <c r="I289" s="31"/>
      <c r="J289" s="31"/>
      <c r="K289" s="24"/>
    </row>
    <row r="290" spans="1:11" ht="15">
      <c r="A290" s="31"/>
      <c r="B290" s="31"/>
      <c r="C290" s="31"/>
      <c r="D290" s="31"/>
      <c r="E290" s="31"/>
      <c r="F290" s="31"/>
      <c r="G290" s="31"/>
      <c r="H290" s="31"/>
      <c r="I290" s="31"/>
      <c r="J290" s="31"/>
      <c r="K290" s="24"/>
    </row>
    <row r="291" spans="1:11" ht="15">
      <c r="A291" s="31"/>
      <c r="B291" s="31"/>
      <c r="C291" s="31"/>
      <c r="D291" s="31"/>
      <c r="E291" s="31"/>
      <c r="F291" s="31"/>
      <c r="G291" s="31"/>
      <c r="H291" s="31"/>
      <c r="I291" s="31"/>
      <c r="J291" s="31"/>
      <c r="K291" s="24"/>
    </row>
    <row r="292" spans="1:11" ht="15">
      <c r="A292" s="31"/>
      <c r="B292" s="31"/>
      <c r="C292" s="31"/>
      <c r="D292" s="31"/>
      <c r="E292" s="31"/>
      <c r="F292" s="31"/>
      <c r="G292" s="31"/>
      <c r="H292" s="31"/>
      <c r="I292" s="31"/>
      <c r="J292" s="31"/>
      <c r="K292" s="24"/>
    </row>
    <row r="293" spans="1:11" ht="15">
      <c r="A293" s="31"/>
      <c r="B293" s="31"/>
      <c r="C293" s="31"/>
      <c r="D293" s="31"/>
      <c r="E293" s="31"/>
      <c r="F293" s="31"/>
      <c r="G293" s="31"/>
      <c r="H293" s="31"/>
      <c r="I293" s="31"/>
      <c r="J293" s="31"/>
      <c r="K293" s="24"/>
    </row>
    <row r="294" spans="1:11" ht="15">
      <c r="A294" s="31"/>
      <c r="B294" s="31"/>
      <c r="C294" s="31"/>
      <c r="D294" s="31"/>
      <c r="E294" s="31"/>
      <c r="F294" s="31"/>
      <c r="G294" s="31"/>
      <c r="H294" s="31"/>
      <c r="I294" s="31"/>
      <c r="J294" s="31"/>
      <c r="K294" s="24"/>
    </row>
    <row r="295" spans="1:11" ht="15">
      <c r="A295" s="31"/>
      <c r="B295" s="31"/>
      <c r="C295" s="31"/>
      <c r="D295" s="31"/>
      <c r="E295" s="31"/>
      <c r="F295" s="31"/>
      <c r="G295" s="31"/>
      <c r="H295" s="31"/>
      <c r="I295" s="31"/>
      <c r="J295" s="31"/>
      <c r="K295" s="24"/>
    </row>
    <row r="296" spans="1:11" ht="15">
      <c r="A296" s="31"/>
      <c r="B296" s="31"/>
      <c r="C296" s="31"/>
      <c r="D296" s="31"/>
      <c r="E296" s="31"/>
      <c r="F296" s="31"/>
      <c r="G296" s="31"/>
      <c r="H296" s="31"/>
      <c r="I296" s="31"/>
      <c r="J296" s="31"/>
      <c r="K296" s="24"/>
    </row>
    <row r="297" spans="1:11" ht="15">
      <c r="A297" s="31"/>
      <c r="B297" s="31"/>
      <c r="C297" s="31"/>
      <c r="D297" s="31"/>
      <c r="E297" s="31"/>
      <c r="F297" s="31"/>
      <c r="G297" s="31"/>
      <c r="H297" s="31"/>
      <c r="I297" s="31"/>
      <c r="J297" s="31"/>
      <c r="K297" s="24"/>
    </row>
    <row r="298" spans="1:10" ht="12.75">
      <c r="A298" s="30"/>
      <c r="B298" s="30"/>
      <c r="C298" s="30"/>
      <c r="D298" s="30"/>
      <c r="E298" s="30"/>
      <c r="F298" s="30"/>
      <c r="G298" s="30"/>
      <c r="H298" s="30"/>
      <c r="I298" s="30"/>
      <c r="J298" s="30"/>
    </row>
    <row r="299" spans="1:10" ht="12.75">
      <c r="A299" s="30"/>
      <c r="B299" s="30"/>
      <c r="C299" s="30"/>
      <c r="D299" s="30"/>
      <c r="E299" s="30"/>
      <c r="F299" s="30"/>
      <c r="G299" s="30"/>
      <c r="H299" s="30"/>
      <c r="I299" s="30"/>
      <c r="J299" s="30"/>
    </row>
    <row r="300" spans="1:10" ht="12.75">
      <c r="A300" s="30"/>
      <c r="B300" s="30"/>
      <c r="C300" s="30"/>
      <c r="D300" s="30"/>
      <c r="E300" s="30"/>
      <c r="F300" s="30"/>
      <c r="G300" s="30"/>
      <c r="H300" s="30"/>
      <c r="I300" s="30"/>
      <c r="J300" s="30"/>
    </row>
    <row r="301" spans="1:10" ht="12.75">
      <c r="A301" s="30"/>
      <c r="B301" s="30"/>
      <c r="C301" s="30"/>
      <c r="D301" s="30"/>
      <c r="E301" s="30"/>
      <c r="F301" s="30"/>
      <c r="G301" s="30"/>
      <c r="H301" s="30"/>
      <c r="I301" s="30"/>
      <c r="J301" s="30"/>
    </row>
    <row r="302" spans="1:10" ht="12.75">
      <c r="A302" s="30"/>
      <c r="B302" s="30"/>
      <c r="C302" s="30"/>
      <c r="D302" s="30"/>
      <c r="E302" s="30"/>
      <c r="F302" s="30"/>
      <c r="G302" s="30"/>
      <c r="H302" s="30"/>
      <c r="I302" s="30"/>
      <c r="J302" s="30"/>
    </row>
    <row r="303" spans="1:10" ht="12.75">
      <c r="A303" s="30"/>
      <c r="B303" s="30"/>
      <c r="C303" s="30"/>
      <c r="D303" s="30"/>
      <c r="E303" s="30"/>
      <c r="F303" s="30"/>
      <c r="G303" s="30"/>
      <c r="H303" s="30"/>
      <c r="I303" s="30"/>
      <c r="J303" s="30"/>
    </row>
    <row r="304" spans="1:10" ht="12.75">
      <c r="A304" s="30"/>
      <c r="B304" s="30"/>
      <c r="C304" s="30"/>
      <c r="D304" s="30"/>
      <c r="E304" s="30"/>
      <c r="F304" s="30"/>
      <c r="G304" s="30"/>
      <c r="H304" s="30"/>
      <c r="I304" s="30"/>
      <c r="J304" s="30"/>
    </row>
    <row r="305" spans="1:10" ht="12.75">
      <c r="A305" s="30"/>
      <c r="B305" s="30"/>
      <c r="C305" s="30"/>
      <c r="D305" s="30"/>
      <c r="E305" s="30"/>
      <c r="F305" s="30"/>
      <c r="G305" s="30"/>
      <c r="H305" s="30"/>
      <c r="I305" s="30"/>
      <c r="J305" s="30"/>
    </row>
    <row r="306" spans="1:10" ht="12.75">
      <c r="A306" s="30"/>
      <c r="B306" s="30"/>
      <c r="C306" s="30"/>
      <c r="D306" s="30"/>
      <c r="E306" s="30"/>
      <c r="F306" s="30"/>
      <c r="G306" s="30"/>
      <c r="H306" s="30"/>
      <c r="I306" s="30"/>
      <c r="J306" s="30"/>
    </row>
    <row r="307" spans="1:10" ht="12.75">
      <c r="A307" s="30"/>
      <c r="B307" s="30"/>
      <c r="C307" s="30"/>
      <c r="D307" s="30"/>
      <c r="E307" s="30"/>
      <c r="F307" s="30"/>
      <c r="G307" s="30"/>
      <c r="H307" s="30"/>
      <c r="I307" s="30"/>
      <c r="J307" s="30"/>
    </row>
    <row r="308" spans="1:10" ht="12.75">
      <c r="A308" s="30"/>
      <c r="B308" s="30"/>
      <c r="C308" s="30"/>
      <c r="D308" s="30"/>
      <c r="E308" s="30"/>
      <c r="F308" s="30"/>
      <c r="G308" s="30"/>
      <c r="H308" s="30"/>
      <c r="I308" s="30"/>
      <c r="J308" s="30"/>
    </row>
    <row r="309" spans="1:10" ht="12.75">
      <c r="A309" s="30"/>
      <c r="B309" s="30"/>
      <c r="C309" s="30"/>
      <c r="D309" s="30"/>
      <c r="E309" s="30"/>
      <c r="F309" s="30"/>
      <c r="G309" s="30"/>
      <c r="H309" s="30"/>
      <c r="I309" s="30"/>
      <c r="J309" s="30"/>
    </row>
    <row r="310" spans="1:10" ht="12.75">
      <c r="A310" s="30"/>
      <c r="B310" s="30"/>
      <c r="C310" s="30"/>
      <c r="D310" s="30"/>
      <c r="E310" s="30"/>
      <c r="F310" s="30"/>
      <c r="G310" s="30"/>
      <c r="H310" s="30"/>
      <c r="I310" s="30"/>
      <c r="J310" s="30"/>
    </row>
    <row r="311" spans="1:10" ht="12.75">
      <c r="A311" s="30"/>
      <c r="B311" s="30"/>
      <c r="C311" s="30"/>
      <c r="D311" s="30"/>
      <c r="E311" s="30"/>
      <c r="F311" s="30"/>
      <c r="G311" s="30"/>
      <c r="H311" s="30"/>
      <c r="I311" s="30"/>
      <c r="J311" s="30"/>
    </row>
    <row r="312" spans="1:10" ht="12.75">
      <c r="A312" s="30"/>
      <c r="B312" s="30"/>
      <c r="C312" s="30"/>
      <c r="D312" s="30"/>
      <c r="E312" s="30"/>
      <c r="F312" s="30"/>
      <c r="G312" s="30"/>
      <c r="H312" s="30"/>
      <c r="I312" s="30"/>
      <c r="J312" s="30"/>
    </row>
    <row r="313" spans="1:10" ht="12.75">
      <c r="A313" s="30"/>
      <c r="B313" s="30"/>
      <c r="C313" s="30"/>
      <c r="D313" s="30"/>
      <c r="E313" s="30"/>
      <c r="F313" s="30"/>
      <c r="G313" s="30"/>
      <c r="H313" s="30"/>
      <c r="I313" s="30"/>
      <c r="J313" s="30"/>
    </row>
    <row r="314" spans="1:10" ht="12.75">
      <c r="A314" s="30"/>
      <c r="B314" s="30"/>
      <c r="C314" s="30"/>
      <c r="D314" s="30"/>
      <c r="E314" s="30"/>
      <c r="F314" s="30"/>
      <c r="G314" s="30"/>
      <c r="H314" s="30"/>
      <c r="I314" s="30"/>
      <c r="J314" s="30"/>
    </row>
    <row r="315" spans="1:10" ht="12.75">
      <c r="A315" s="30"/>
      <c r="B315" s="30"/>
      <c r="C315" s="30"/>
      <c r="D315" s="30"/>
      <c r="E315" s="30"/>
      <c r="F315" s="30"/>
      <c r="G315" s="30"/>
      <c r="H315" s="30"/>
      <c r="I315" s="30"/>
      <c r="J315" s="30"/>
    </row>
    <row r="316" spans="1:10" ht="12.75">
      <c r="A316" s="30"/>
      <c r="B316" s="30"/>
      <c r="C316" s="30"/>
      <c r="D316" s="30"/>
      <c r="E316" s="30"/>
      <c r="F316" s="30"/>
      <c r="G316" s="30"/>
      <c r="H316" s="30"/>
      <c r="I316" s="30"/>
      <c r="J316" s="30"/>
    </row>
    <row r="317" spans="1:10" ht="12.75">
      <c r="A317" s="30"/>
      <c r="B317" s="30"/>
      <c r="C317" s="30"/>
      <c r="D317" s="30"/>
      <c r="E317" s="30"/>
      <c r="F317" s="30"/>
      <c r="G317" s="30"/>
      <c r="H317" s="30"/>
      <c r="I317" s="30"/>
      <c r="J317" s="30"/>
    </row>
    <row r="318" spans="1:10" ht="12.75">
      <c r="A318" s="30"/>
      <c r="B318" s="30"/>
      <c r="C318" s="30"/>
      <c r="D318" s="30"/>
      <c r="E318" s="30"/>
      <c r="F318" s="30"/>
      <c r="G318" s="30"/>
      <c r="H318" s="30"/>
      <c r="I318" s="30"/>
      <c r="J318" s="30"/>
    </row>
    <row r="319" spans="1:10" ht="12.75">
      <c r="A319" s="30"/>
      <c r="B319" s="30"/>
      <c r="C319" s="30"/>
      <c r="D319" s="30"/>
      <c r="E319" s="30"/>
      <c r="F319" s="30"/>
      <c r="G319" s="30"/>
      <c r="H319" s="30"/>
      <c r="I319" s="30"/>
      <c r="J319" s="30"/>
    </row>
    <row r="320" spans="1:10" ht="12.75">
      <c r="A320" s="30"/>
      <c r="B320" s="30"/>
      <c r="C320" s="30"/>
      <c r="D320" s="30"/>
      <c r="E320" s="30"/>
      <c r="F320" s="30"/>
      <c r="G320" s="30"/>
      <c r="H320" s="30"/>
      <c r="I320" s="30"/>
      <c r="J320" s="30"/>
    </row>
    <row r="321" spans="1:10" ht="12.75">
      <c r="A321" s="30"/>
      <c r="B321" s="30"/>
      <c r="C321" s="30"/>
      <c r="D321" s="30"/>
      <c r="E321" s="30"/>
      <c r="F321" s="30"/>
      <c r="G321" s="30"/>
      <c r="H321" s="30"/>
      <c r="I321" s="30"/>
      <c r="J321" s="30"/>
    </row>
    <row r="322" spans="1:10" ht="12.75">
      <c r="A322" s="30"/>
      <c r="B322" s="30"/>
      <c r="C322" s="30"/>
      <c r="D322" s="30"/>
      <c r="E322" s="30"/>
      <c r="F322" s="30"/>
      <c r="G322" s="30"/>
      <c r="H322" s="30"/>
      <c r="I322" s="30"/>
      <c r="J322" s="30"/>
    </row>
    <row r="323" spans="1:10" ht="12.75">
      <c r="A323" s="30"/>
      <c r="B323" s="30"/>
      <c r="C323" s="30"/>
      <c r="D323" s="30"/>
      <c r="E323" s="30"/>
      <c r="F323" s="30"/>
      <c r="G323" s="30"/>
      <c r="H323" s="30"/>
      <c r="I323" s="30"/>
      <c r="J323" s="30"/>
    </row>
    <row r="324" spans="1:10" ht="12.75">
      <c r="A324" s="30"/>
      <c r="B324" s="30"/>
      <c r="C324" s="30"/>
      <c r="D324" s="30"/>
      <c r="E324" s="30"/>
      <c r="F324" s="30"/>
      <c r="G324" s="30"/>
      <c r="H324" s="30"/>
      <c r="I324" s="30"/>
      <c r="J324" s="30"/>
    </row>
    <row r="325" spans="1:10" ht="12.75">
      <c r="A325" s="30"/>
      <c r="B325" s="30"/>
      <c r="C325" s="30"/>
      <c r="D325" s="30"/>
      <c r="E325" s="30"/>
      <c r="F325" s="30"/>
      <c r="G325" s="30"/>
      <c r="H325" s="30"/>
      <c r="I325" s="30"/>
      <c r="J325" s="30"/>
    </row>
    <row r="326" spans="1:10" ht="12.75">
      <c r="A326" s="30"/>
      <c r="B326" s="30"/>
      <c r="C326" s="30"/>
      <c r="D326" s="30"/>
      <c r="E326" s="30"/>
      <c r="F326" s="30"/>
      <c r="G326" s="30"/>
      <c r="H326" s="30"/>
      <c r="I326" s="30"/>
      <c r="J326" s="30"/>
    </row>
    <row r="327" spans="1:10" ht="12.75">
      <c r="A327" s="30"/>
      <c r="B327" s="30"/>
      <c r="C327" s="30"/>
      <c r="D327" s="30"/>
      <c r="E327" s="30"/>
      <c r="F327" s="30"/>
      <c r="G327" s="30"/>
      <c r="H327" s="30"/>
      <c r="I327" s="30"/>
      <c r="J327" s="30"/>
    </row>
    <row r="328" spans="1:10" ht="12.75">
      <c r="A328" s="30"/>
      <c r="B328" s="30"/>
      <c r="C328" s="30"/>
      <c r="D328" s="30"/>
      <c r="E328" s="30"/>
      <c r="F328" s="30"/>
      <c r="G328" s="30"/>
      <c r="H328" s="30"/>
      <c r="I328" s="30"/>
      <c r="J328" s="30"/>
    </row>
    <row r="329" spans="1:10" ht="12.75">
      <c r="A329" s="30"/>
      <c r="B329" s="30"/>
      <c r="C329" s="30"/>
      <c r="D329" s="30"/>
      <c r="E329" s="30"/>
      <c r="F329" s="30"/>
      <c r="G329" s="30"/>
      <c r="H329" s="30"/>
      <c r="I329" s="30"/>
      <c r="J329" s="30"/>
    </row>
    <row r="330" spans="1:10" ht="12.75">
      <c r="A330" s="30"/>
      <c r="B330" s="30"/>
      <c r="C330" s="30"/>
      <c r="D330" s="30"/>
      <c r="E330" s="30"/>
      <c r="F330" s="30"/>
      <c r="G330" s="30"/>
      <c r="H330" s="30"/>
      <c r="I330" s="30"/>
      <c r="J330" s="30"/>
    </row>
    <row r="331" spans="1:10" ht="12.75">
      <c r="A331" s="30"/>
      <c r="B331" s="30"/>
      <c r="C331" s="30"/>
      <c r="D331" s="30"/>
      <c r="E331" s="30"/>
      <c r="F331" s="30"/>
      <c r="G331" s="30"/>
      <c r="H331" s="30"/>
      <c r="I331" s="30"/>
      <c r="J331" s="30"/>
    </row>
    <row r="332" spans="1:10" ht="12.75">
      <c r="A332" s="30"/>
      <c r="B332" s="30"/>
      <c r="C332" s="30"/>
      <c r="D332" s="30"/>
      <c r="E332" s="30"/>
      <c r="F332" s="30"/>
      <c r="G332" s="30"/>
      <c r="H332" s="30"/>
      <c r="I332" s="30"/>
      <c r="J332" s="30"/>
    </row>
    <row r="333" spans="1:10" ht="12.75">
      <c r="A333" s="30"/>
      <c r="B333" s="30"/>
      <c r="C333" s="30"/>
      <c r="D333" s="30"/>
      <c r="E333" s="30"/>
      <c r="F333" s="30"/>
      <c r="G333" s="30"/>
      <c r="H333" s="30"/>
      <c r="I333" s="30"/>
      <c r="J333" s="30"/>
    </row>
    <row r="334" spans="1:10" ht="12.75">
      <c r="A334" s="30"/>
      <c r="B334" s="30"/>
      <c r="C334" s="30"/>
      <c r="D334" s="30"/>
      <c r="E334" s="30"/>
      <c r="F334" s="30"/>
      <c r="G334" s="30"/>
      <c r="H334" s="30"/>
      <c r="I334" s="30"/>
      <c r="J334" s="30"/>
    </row>
    <row r="335" spans="1:10" ht="12.75">
      <c r="A335" s="30"/>
      <c r="B335" s="30"/>
      <c r="C335" s="30"/>
      <c r="D335" s="30"/>
      <c r="E335" s="30"/>
      <c r="F335" s="30"/>
      <c r="G335" s="30"/>
      <c r="H335" s="30"/>
      <c r="I335" s="30"/>
      <c r="J335" s="30"/>
    </row>
    <row r="336" spans="1:10" ht="12.75">
      <c r="A336" s="30"/>
      <c r="B336" s="30"/>
      <c r="C336" s="30"/>
      <c r="D336" s="30"/>
      <c r="E336" s="30"/>
      <c r="F336" s="30"/>
      <c r="G336" s="30"/>
      <c r="H336" s="30"/>
      <c r="I336" s="30"/>
      <c r="J336" s="30"/>
    </row>
    <row r="337" spans="1:10" ht="12.75">
      <c r="A337" s="30"/>
      <c r="B337" s="30"/>
      <c r="C337" s="30"/>
      <c r="D337" s="30"/>
      <c r="E337" s="30"/>
      <c r="F337" s="30"/>
      <c r="G337" s="30"/>
      <c r="H337" s="30"/>
      <c r="I337" s="30"/>
      <c r="J337" s="30"/>
    </row>
    <row r="338" spans="1:10" ht="12.75">
      <c r="A338" s="30"/>
      <c r="B338" s="30"/>
      <c r="C338" s="30"/>
      <c r="D338" s="30"/>
      <c r="E338" s="30"/>
      <c r="F338" s="30"/>
      <c r="G338" s="30"/>
      <c r="H338" s="30"/>
      <c r="I338" s="30"/>
      <c r="J338" s="30"/>
    </row>
    <row r="339" spans="1:10" ht="12.75">
      <c r="A339" s="30"/>
      <c r="B339" s="30"/>
      <c r="C339" s="30"/>
      <c r="D339" s="30"/>
      <c r="E339" s="30"/>
      <c r="F339" s="30"/>
      <c r="G339" s="30"/>
      <c r="H339" s="30"/>
      <c r="I339" s="30"/>
      <c r="J339" s="30"/>
    </row>
    <row r="340" spans="1:10" ht="12.75">
      <c r="A340" s="30"/>
      <c r="B340" s="30"/>
      <c r="C340" s="30"/>
      <c r="D340" s="30"/>
      <c r="E340" s="30"/>
      <c r="F340" s="30"/>
      <c r="G340" s="30"/>
      <c r="H340" s="30"/>
      <c r="I340" s="30"/>
      <c r="J340" s="30"/>
    </row>
    <row r="341" spans="1:10" ht="12.75">
      <c r="A341" s="30"/>
      <c r="B341" s="30"/>
      <c r="C341" s="30"/>
      <c r="D341" s="30"/>
      <c r="E341" s="30"/>
      <c r="F341" s="30"/>
      <c r="G341" s="30"/>
      <c r="H341" s="30"/>
      <c r="I341" s="30"/>
      <c r="J341" s="30"/>
    </row>
    <row r="342" spans="1:10" ht="12.75">
      <c r="A342" s="30"/>
      <c r="B342" s="30"/>
      <c r="C342" s="30"/>
      <c r="D342" s="30"/>
      <c r="E342" s="30"/>
      <c r="F342" s="30"/>
      <c r="G342" s="30"/>
      <c r="H342" s="30"/>
      <c r="I342" s="30"/>
      <c r="J342" s="30"/>
    </row>
    <row r="343" spans="1:10" ht="12.75">
      <c r="A343" s="30"/>
      <c r="B343" s="30"/>
      <c r="C343" s="30"/>
      <c r="D343" s="30"/>
      <c r="E343" s="30"/>
      <c r="F343" s="30"/>
      <c r="G343" s="30"/>
      <c r="H343" s="30"/>
      <c r="I343" s="30"/>
      <c r="J343" s="30"/>
    </row>
    <row r="344" spans="1:10" ht="12.75">
      <c r="A344" s="30"/>
      <c r="B344" s="30"/>
      <c r="C344" s="30"/>
      <c r="D344" s="30"/>
      <c r="E344" s="30"/>
      <c r="F344" s="30"/>
      <c r="G344" s="30"/>
      <c r="H344" s="30"/>
      <c r="I344" s="30"/>
      <c r="J344" s="30"/>
    </row>
    <row r="345" spans="1:10" ht="12.75">
      <c r="A345" s="30"/>
      <c r="B345" s="30"/>
      <c r="C345" s="30"/>
      <c r="D345" s="30"/>
      <c r="E345" s="30"/>
      <c r="F345" s="30"/>
      <c r="G345" s="30"/>
      <c r="H345" s="30"/>
      <c r="I345" s="30"/>
      <c r="J345" s="30"/>
    </row>
    <row r="346" spans="1:10" ht="12.75">
      <c r="A346" s="30"/>
      <c r="B346" s="30"/>
      <c r="C346" s="30"/>
      <c r="D346" s="30"/>
      <c r="E346" s="30"/>
      <c r="F346" s="30"/>
      <c r="G346" s="30"/>
      <c r="H346" s="30"/>
      <c r="I346" s="30"/>
      <c r="J346" s="30"/>
    </row>
  </sheetData>
  <sheetProtection/>
  <mergeCells count="127">
    <mergeCell ref="H1:P1"/>
    <mergeCell ref="H2:P2"/>
    <mergeCell ref="H3:P3"/>
    <mergeCell ref="H4:P4"/>
    <mergeCell ref="I272:O272"/>
    <mergeCell ref="E212:E217"/>
    <mergeCell ref="E23:E28"/>
    <mergeCell ref="E243:E248"/>
    <mergeCell ref="E256:E261"/>
    <mergeCell ref="E262:E267"/>
    <mergeCell ref="C212:C217"/>
    <mergeCell ref="A178:P178"/>
    <mergeCell ref="A198:P198"/>
    <mergeCell ref="E185:E190"/>
    <mergeCell ref="D185:D190"/>
    <mergeCell ref="E153:E158"/>
    <mergeCell ref="E159:E164"/>
    <mergeCell ref="C70:C87"/>
    <mergeCell ref="C95:C100"/>
    <mergeCell ref="E70:E75"/>
    <mergeCell ref="E76:E81"/>
    <mergeCell ref="E82:E87"/>
    <mergeCell ref="D82:D87"/>
    <mergeCell ref="D95:D100"/>
    <mergeCell ref="C147:C152"/>
    <mergeCell ref="D147:D152"/>
    <mergeCell ref="C134:C139"/>
    <mergeCell ref="D101:D106"/>
    <mergeCell ref="D159:D164"/>
    <mergeCell ref="E128:E133"/>
    <mergeCell ref="C101:C106"/>
    <mergeCell ref="C107:C112"/>
    <mergeCell ref="C121:C126"/>
    <mergeCell ref="C128:C133"/>
    <mergeCell ref="C179:C184"/>
    <mergeCell ref="C185:C190"/>
    <mergeCell ref="E179:E184"/>
    <mergeCell ref="B179:B184"/>
    <mergeCell ref="B185:B190"/>
    <mergeCell ref="D199:D204"/>
    <mergeCell ref="E199:E204"/>
    <mergeCell ref="D179:D184"/>
    <mergeCell ref="C199:C204"/>
    <mergeCell ref="C224:C229"/>
    <mergeCell ref="C237:C242"/>
    <mergeCell ref="B212:B217"/>
    <mergeCell ref="B199:B204"/>
    <mergeCell ref="B218:B223"/>
    <mergeCell ref="B224:B229"/>
    <mergeCell ref="C218:C223"/>
    <mergeCell ref="A211:P211"/>
    <mergeCell ref="A236:P236"/>
    <mergeCell ref="D213:D217"/>
    <mergeCell ref="B159:B164"/>
    <mergeCell ref="C23:C28"/>
    <mergeCell ref="C29:C34"/>
    <mergeCell ref="C42:C47"/>
    <mergeCell ref="C48:C53"/>
    <mergeCell ref="D23:D28"/>
    <mergeCell ref="D76:D81"/>
    <mergeCell ref="D70:D75"/>
    <mergeCell ref="A94:P94"/>
    <mergeCell ref="E147:E152"/>
    <mergeCell ref="D29:D34"/>
    <mergeCell ref="E29:E34"/>
    <mergeCell ref="A177:P177"/>
    <mergeCell ref="E237:E242"/>
    <mergeCell ref="E42:E47"/>
    <mergeCell ref="E48:E53"/>
    <mergeCell ref="D48:D53"/>
    <mergeCell ref="E54:E59"/>
    <mergeCell ref="B60:B65"/>
    <mergeCell ref="E60:E65"/>
    <mergeCell ref="A262:A267"/>
    <mergeCell ref="B262:B267"/>
    <mergeCell ref="B70:B75"/>
    <mergeCell ref="B76:B81"/>
    <mergeCell ref="B250:B255"/>
    <mergeCell ref="B147:B152"/>
    <mergeCell ref="B82:B87"/>
    <mergeCell ref="B153:B158"/>
    <mergeCell ref="B237:B242"/>
    <mergeCell ref="B243:B248"/>
    <mergeCell ref="B101:B106"/>
    <mergeCell ref="B107:B112"/>
    <mergeCell ref="B121:B126"/>
    <mergeCell ref="B128:B133"/>
    <mergeCell ref="B134:B139"/>
    <mergeCell ref="E250:E255"/>
    <mergeCell ref="B171:B176"/>
    <mergeCell ref="C153:C158"/>
    <mergeCell ref="C159:C164"/>
    <mergeCell ref="D153:D158"/>
    <mergeCell ref="A250:A255"/>
    <mergeCell ref="A256:A261"/>
    <mergeCell ref="B256:B261"/>
    <mergeCell ref="C256:C261"/>
    <mergeCell ref="C243:C248"/>
    <mergeCell ref="C250:C255"/>
    <mergeCell ref="G10:P10"/>
    <mergeCell ref="H11:P11"/>
    <mergeCell ref="A16:P16"/>
    <mergeCell ref="A22:P22"/>
    <mergeCell ref="L12:L13"/>
    <mergeCell ref="E17:E21"/>
    <mergeCell ref="F12:F13"/>
    <mergeCell ref="B12:B13"/>
    <mergeCell ref="A41:P41"/>
    <mergeCell ref="A67:P67"/>
    <mergeCell ref="A68:P68"/>
    <mergeCell ref="A69:P69"/>
    <mergeCell ref="D42:D47"/>
    <mergeCell ref="A60:A65"/>
    <mergeCell ref="A48:A53"/>
    <mergeCell ref="B48:B53"/>
    <mergeCell ref="A54:A59"/>
    <mergeCell ref="B54:B59"/>
    <mergeCell ref="B95:B100"/>
    <mergeCell ref="A119:P119"/>
    <mergeCell ref="A120:P120"/>
    <mergeCell ref="A146:P146"/>
    <mergeCell ref="D107:D112"/>
    <mergeCell ref="D121:D126"/>
    <mergeCell ref="E134:E139"/>
    <mergeCell ref="D128:D133"/>
    <mergeCell ref="D134:D139"/>
    <mergeCell ref="E121:E126"/>
  </mergeCells>
  <printOptions/>
  <pageMargins left="0.9448818897637796" right="0.2755905511811024" top="0.4330708661417323" bottom="0.4724409448818898" header="0.11811023622047245" footer="0.11811023622047245"/>
  <pageSetup horizontalDpi="600" verticalDpi="600" orientation="landscape" paperSize="9" scale="49" r:id="rId1"/>
  <rowBreaks count="4" manualBreakCount="4">
    <brk id="65" max="15" man="1"/>
    <brk id="126" max="15" man="1"/>
    <brk id="190" max="15" man="1"/>
    <brk id="248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Elena</cp:lastModifiedBy>
  <cp:lastPrinted>2013-04-26T12:36:38Z</cp:lastPrinted>
  <dcterms:created xsi:type="dcterms:W3CDTF">2010-06-22T05:18:13Z</dcterms:created>
  <dcterms:modified xsi:type="dcterms:W3CDTF">2013-04-29T14:57:14Z</dcterms:modified>
  <cp:category/>
  <cp:version/>
  <cp:contentType/>
  <cp:contentStatus/>
</cp:coreProperties>
</file>