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832" activeTab="0"/>
  </bookViews>
  <sheets>
    <sheet name="Приложение 9" sheetId="1" r:id="rId1"/>
  </sheets>
  <definedNames>
    <definedName name="_xlnm.Print_Titles" localSheetId="0">'Приложение 9'!$10:$10</definedName>
    <definedName name="_xlnm.Print_Area" localSheetId="0">'Приложение 9'!$A$1:$G$400</definedName>
  </definedNames>
  <calcPr fullCalcOnLoad="1"/>
</workbook>
</file>

<file path=xl/sharedStrings.xml><?xml version="1.0" encoding="utf-8"?>
<sst xmlns="http://schemas.openxmlformats.org/spreadsheetml/2006/main" count="1842" uniqueCount="330">
  <si>
    <t> Управление капитального строительства Администрации города Новошахтинска</t>
  </si>
  <si>
    <t> 911</t>
  </si>
  <si>
    <t>Целевая статья </t>
  </si>
  <si>
    <t>Раздел </t>
  </si>
  <si>
    <t>Наименование </t>
  </si>
  <si>
    <t>Подраздел </t>
  </si>
  <si>
    <t> </t>
  </si>
  <si>
    <t> Новошахтинская городская Дума</t>
  </si>
  <si>
    <t> 901</t>
  </si>
  <si>
    <t> 01</t>
  </si>
  <si>
    <t> 03</t>
  </si>
  <si>
    <t> 0020400</t>
  </si>
  <si>
    <t> Центральный аппарат</t>
  </si>
  <si>
    <t> 0021100</t>
  </si>
  <si>
    <t> Председатель представительного органа муниципального образования</t>
  </si>
  <si>
    <t> Администрация города Новошахтинска</t>
  </si>
  <si>
    <t> 902</t>
  </si>
  <si>
    <t> 02</t>
  </si>
  <si>
    <t> 0020300</t>
  </si>
  <si>
    <t> Глава муниципального образования</t>
  </si>
  <si>
    <t> 04</t>
  </si>
  <si>
    <t> 5210203</t>
  </si>
  <si>
    <t> Создание и обеспечение деятельности комиссии по делам несовершеннолетних и защите их прав</t>
  </si>
  <si>
    <t> 5210209</t>
  </si>
  <si>
    <t> Создание и обеспечение деятельности административных комиссий</t>
  </si>
  <si>
    <t> 5210215</t>
  </si>
  <si>
    <t> 05</t>
  </si>
  <si>
    <t> 0014300</t>
  </si>
  <si>
    <t> Осуществление полномочий по подготовке проведения статистических переписей</t>
  </si>
  <si>
    <t> 5210205</t>
  </si>
  <si>
    <t> Содержание архивных учреждений (за исключением коммунальных расходов) в части расходов на хранение, комплектование, учет и использование архивных документов, относящихся к государственной собственности</t>
  </si>
  <si>
    <t> 001</t>
  </si>
  <si>
    <t> 09</t>
  </si>
  <si>
    <t> Поисковые и аварийно-спасательные учреждения</t>
  </si>
  <si>
    <t> 3029900</t>
  </si>
  <si>
    <t> 5200100</t>
  </si>
  <si>
    <t> Реализация программ местного развития и обеспечение занятости для шахтерских городов и поселков</t>
  </si>
  <si>
    <t> 006</t>
  </si>
  <si>
    <t> 5222900</t>
  </si>
  <si>
    <t> 08</t>
  </si>
  <si>
    <t> 003</t>
  </si>
  <si>
    <t> 12</t>
  </si>
  <si>
    <t> 5222400</t>
  </si>
  <si>
    <t> 10</t>
  </si>
  <si>
    <t> 005</t>
  </si>
  <si>
    <t> 5053600</t>
  </si>
  <si>
    <t> 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</si>
  <si>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 5221002</t>
  </si>
  <si>
    <t> Подпрограмма "Обеспечение жильем молодых семей в Ростовской области"</t>
  </si>
  <si>
    <t> 06</t>
  </si>
  <si>
    <t> 07</t>
  </si>
  <si>
    <t> 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</si>
  <si>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 4529900</t>
  </si>
  <si>
    <t> Отдел культуры Администрации города Новошахтинска</t>
  </si>
  <si>
    <t> 906</t>
  </si>
  <si>
    <t> 7951500</t>
  </si>
  <si>
    <t> Финансовое обеспечение деятельности по организации массового отдыха и досуга</t>
  </si>
  <si>
    <t>Вид расходов</t>
  </si>
  <si>
    <t>Код ведомства </t>
  </si>
  <si>
    <t>(тыс.руб.)</t>
  </si>
  <si>
    <t> Управление социальной защиты населения Администрации города Новошахтинска</t>
  </si>
  <si>
    <t> 913</t>
  </si>
  <si>
    <t> 5220803</t>
  </si>
  <si>
    <t> 5220802</t>
  </si>
  <si>
    <t> Единовременное пособие беременной жене военнослужащего, проходящего военную службу по призыву, а также ежемесячное пособие на ребенка военнослужащего, проходящего военную службу по призыву</t>
  </si>
  <si>
    <t> 5051900</t>
  </si>
  <si>
    <t> 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</si>
  <si>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 5054500</t>
  </si>
  <si>
    <t> Оплата жилищно-коммунальных услуг отдельным категориям граждан</t>
  </si>
  <si>
    <t> 5054600</t>
  </si>
  <si>
    <t> Обеспечение мер социальной поддержки реабилитированных лиц и лиц, признанных пострадавшими от политических репрессий</t>
  </si>
  <si>
    <t> 5055530</t>
  </si>
  <si>
    <t> 5220801</t>
  </si>
  <si>
    <t> Выплата социального пособия на погребение и возмещение расходов по гарантированному перечню услуг по погребению за счет бюджетов субъектов Российской Федерации и местных бюджетов</t>
  </si>
  <si>
    <t> Осуществление полномочий по предоставлению мер социальной поддержки детей первого-второго года жизни из малоимущих семей</t>
  </si>
  <si>
    <t> Осуществление полномочий по предоставлению мер социальной поддержки детей из многодетных семей</t>
  </si>
  <si>
    <t> Осуществление полномочий по выплате ежемесячного пособия на ребенка</t>
  </si>
  <si>
    <t> Осуществление полномочий по предоставлению мер социальной поддержки ветеранов труда</t>
  </si>
  <si>
    <t> Осуществление полномочий по предоставлению мер социальной поддержки тружеников тыла</t>
  </si>
  <si>
    <t> Осуществление полномочий по предоставлению гражданам субсидий на оплату жилого помещения и коммунальных услуг</t>
  </si>
  <si>
    <t> 5210207</t>
  </si>
  <si>
    <t> 914</t>
  </si>
  <si>
    <t> Отдел записи актов гражданского состояния Администрации города Новошахтинска</t>
  </si>
  <si>
    <t> 917</t>
  </si>
  <si>
    <t> Государственная регистрация актов гражданского состояния</t>
  </si>
  <si>
    <t> 0013800</t>
  </si>
  <si>
    <t>05</t>
  </si>
  <si>
    <t>003</t>
  </si>
  <si>
    <t>02</t>
  </si>
  <si>
    <t>01</t>
  </si>
  <si>
    <t>04</t>
  </si>
  <si>
    <t> Управление жилищно-коммунального хозяйства Администрации города Новошахтинска</t>
  </si>
  <si>
    <t> 910</t>
  </si>
  <si>
    <t> Областная целевая программа "Капитальный ремонт многоквартирных домов и создание условий для управления многоквартирными домами на территории Ростовской области в 2007-2011 годах"</t>
  </si>
  <si>
    <t> 5221200</t>
  </si>
  <si>
    <t> 5222700</t>
  </si>
  <si>
    <t> Уличное освещение</t>
  </si>
  <si>
    <t> 6000100</t>
  </si>
  <si>
    <t> Отдел образования Администрации города Новошахтинска</t>
  </si>
  <si>
    <t> 907</t>
  </si>
  <si>
    <t>Целевые программы муниципальных образований</t>
  </si>
  <si>
    <t> 5222601</t>
  </si>
  <si>
    <t> 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учреждениях в размере, необходимом для реализации основных общеобразовательных программ в части финансирования расходов на оплату труда работников общеобразовательных учреждений, расходов на учебники и учебные пособия, технические средства обучения, расходные материалы и хозяйственные нужды (за исключением расходов на содержание зданий и коммунальных расходов, осуществляемых из местных бюджетов)</t>
  </si>
  <si>
    <t> Комплектование книжных фондов библиотек муниципальных общеобразовательных учреждений учебниками и учебными пособиями по курсу "Основы православной культуры"</t>
  </si>
  <si>
    <t>Организация и проведение комплекса мероприятий, направленных на поддержание и улучшение системы обеспечения пожарной безопасности муниципальных образовательных учреждений</t>
  </si>
  <si>
    <t>Оплата услуг доступа к сети интернет муниципальных общеобразовательных учреждений</t>
  </si>
  <si>
    <t> 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</si>
  <si>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 Выполнение функций органами местного самоуправления.</t>
  </si>
  <si>
    <t> Выполнение функций бюджетными учреждениями</t>
  </si>
  <si>
    <t> Организация и осуществление деятельности по опеке и попечительству в соответствии с о статьей 6 Областного закона "Об опеке и попечительства в Ростовской области"</t>
  </si>
  <si>
    <t> Обеспечение мер социальной поддержки детей-сирот и детей,оставшихся без попечения родителей, переданных на воспитание в семье опекунов или попечителей,приемные семьи и обучающихся в муниципальных образовательных учреждениях,в части обеспечения бесплатным проездом на городском, пригородном, в сельской местности-внутрирайонном транспорте (кроме такси)</t>
  </si>
  <si>
    <t> Выплата единовременного пособия при всех формах устройства детей, лишенных родительского попечения, в семью</t>
  </si>
  <si>
    <t> 5050502</t>
  </si>
  <si>
    <t> Выплаты приемной семье на содержание подопечных детей</t>
  </si>
  <si>
    <t> 5201311</t>
  </si>
  <si>
    <t> Оплата труда приемному родителю</t>
  </si>
  <si>
    <t> 5201312</t>
  </si>
  <si>
    <t> Выплаты семьям опекунов на содержание подопечных детей,</t>
  </si>
  <si>
    <t> 5201320</t>
  </si>
  <si>
    <t> Компенсация части платы, взимаемой за содержание ребенка в образовательных организациях, реализующих основную общеобразовательную программу дошкольного образования</t>
  </si>
  <si>
    <t> Отдел по физической культуре, спорту и туризму Администрации города Новошахтинска</t>
  </si>
  <si>
    <t> 915</t>
  </si>
  <si>
    <t>Физическая культура и спорт</t>
  </si>
  <si>
    <t>Долгосрочная целевая программа развития физической культуры, спорта и туризма "Спартакиада длиною в жизнь" в городе Новошахтинске на 2010-2013 годы</t>
  </si>
  <si>
    <t> Выполнение функций органами местного самоуправления</t>
  </si>
  <si>
    <t>Другие вопросы в области физической культуры и спорта</t>
  </si>
  <si>
    <t>0020000</t>
  </si>
  <si>
    <t>0020400</t>
  </si>
  <si>
    <t> Муниципальное учреждение здравоохранения "Центральная городская больница"</t>
  </si>
  <si>
    <t>Противопожарные мероприятия в муниципальных учреждениях здравоохранения</t>
  </si>
  <si>
    <t> 7951400</t>
  </si>
  <si>
    <t> 991</t>
  </si>
  <si>
    <t> 993</t>
  </si>
  <si>
    <t> 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</si>
  <si>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 5201800</t>
  </si>
  <si>
    <t> 995</t>
  </si>
  <si>
    <t> Финансовый отдел Администрации города Новошахтинска</t>
  </si>
  <si>
    <t> 904</t>
  </si>
  <si>
    <t> Общегосударственные вопросы</t>
  </si>
  <si>
    <t> 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</si>
  <si>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 0020000</t>
  </si>
  <si>
    <t> Функционирование высшего должностного лица субъекта Российской Федерации и органа местного самоуправления</t>
  </si>
  <si>
    <t> 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</si>
  <si>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 Межбюджетные трансферты</t>
  </si>
  <si>
    <t> 5210000</t>
  </si>
  <si>
    <t> 5210200</t>
  </si>
  <si>
    <t> 7950000</t>
  </si>
  <si>
    <t> Целевые программы муниципальных образований</t>
  </si>
  <si>
    <t> Руководство и управление в сфере установленных функций</t>
  </si>
  <si>
    <t> 0010000</t>
  </si>
  <si>
    <t> 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</t>
  </si>
  <si>
    <t> Другие общегосударственные вопросы</t>
  </si>
  <si>
    <t> Защита населения и территории от чрезвычайных ситуаций природного и техногенного характера, гражданская оборона</t>
  </si>
  <si>
    <t> 3020000</t>
  </si>
  <si>
    <t> Обеспечение деятельности подведомственных учреждений</t>
  </si>
  <si>
    <t> Топливно – энергетический комплекс</t>
  </si>
  <si>
    <t> Иные безвозмездные и безвозвратные перечисления</t>
  </si>
  <si>
    <t> 5200000</t>
  </si>
  <si>
    <t> Региональные целевые программы</t>
  </si>
  <si>
    <t> 5220000</t>
  </si>
  <si>
    <t> Субсидии юридическим лицам</t>
  </si>
  <si>
    <t> Сельское хозяйство и рыболовство</t>
  </si>
  <si>
    <t> Другие вопросы в области национальной экономики</t>
  </si>
  <si>
    <t> Социальная политика</t>
  </si>
  <si>
    <t> Социальное обеспечение населения</t>
  </si>
  <si>
    <t> Социальная помощь</t>
  </si>
  <si>
    <t> 5050000</t>
  </si>
  <si>
    <t> Бюджетные инвестиции</t>
  </si>
  <si>
    <t> Социальные выплаты</t>
  </si>
  <si>
    <t> 5221000</t>
  </si>
  <si>
    <t> Обеспечение деятельности финансовых, налоговых и таможенных органов и органов финансового (финансово-бюджетного) надзора</t>
  </si>
  <si>
    <t> Образование</t>
  </si>
  <si>
    <t> Общее образование</t>
  </si>
  <si>
    <t>07</t>
  </si>
  <si>
    <t>08</t>
  </si>
  <si>
    <t> 4520000</t>
  </si>
  <si>
    <t> Дошкольное образование</t>
  </si>
  <si>
    <t>Долгосрочная целевая программа "Развитие муниципальной системы образования города Новошахтинска в 2010-2013 годах"</t>
  </si>
  <si>
    <t> Областная долгосрочная целевая программа "Развития образования в Роствской области на 2010-2013 годы"</t>
  </si>
  <si>
    <t> 5222600</t>
  </si>
  <si>
    <t> Подпрограмма "Развитие общего образования"</t>
  </si>
  <si>
    <t> Молодежная политика и оздоровление детей</t>
  </si>
  <si>
    <t> Областная долгосрочная целевая программа "Социальная поддержка и социальное обслуживание населения в Роствской области на 2010-2013 годы"</t>
  </si>
  <si>
    <t> 5220800</t>
  </si>
  <si>
    <t> Подпрограмма "Организация и обеспечение отдыха и оздоровления детей"</t>
  </si>
  <si>
    <t> Другие вопросы в области образования</t>
  </si>
  <si>
    <t> Охрана семьи и детства</t>
  </si>
  <si>
    <t> Федеральный закон от 19 мая 1995 года № 81-ФЗ "О государственных пособиях гражданам, имеющим детей"</t>
  </si>
  <si>
    <t> 5050500</t>
  </si>
  <si>
    <t> Содержание ребенка в семье опекуна и приемной семье, а также вознаграждение, причитающееся приемному родителю</t>
  </si>
  <si>
    <t> 5201300</t>
  </si>
  <si>
    <t>Жилищно-коммунальное хозяйство</t>
  </si>
  <si>
    <t>Жилищное хозяйство</t>
  </si>
  <si>
    <t> Коммунальное хозяйство</t>
  </si>
  <si>
    <t> Областная долгосрочная целевая программа "Обеспечение жильем отдельных категорий граждан и стимулирование развития жилищного строительства на 2010-2013 годы"</t>
  </si>
  <si>
    <t> Благоустройство</t>
  </si>
  <si>
    <t> Областная долгосрочная целевая программа"Развитие сетей автомобильных дорог общего пользования в Ростовской области на 2010-2013 годы"</t>
  </si>
  <si>
    <t> 6000000</t>
  </si>
  <si>
    <t> Другие вопросы в области жилищно-коммунального хозяйства</t>
  </si>
  <si>
    <t xml:space="preserve">Коммунальное хозяйство                     </t>
  </si>
  <si>
    <t xml:space="preserve">Региональные целевые программы             </t>
  </si>
  <si>
    <t xml:space="preserve">Бюджетные инвестиции                       </t>
  </si>
  <si>
    <t>911</t>
  </si>
  <si>
    <t>5220000</t>
  </si>
  <si>
    <t>5221500</t>
  </si>
  <si>
    <t> Подпрограмма "Социальная поддержка населения"</t>
  </si>
  <si>
    <t> Социальное обслуживание населения</t>
  </si>
  <si>
    <t> Другие вопросы в области социальной политики</t>
  </si>
  <si>
    <t>Областная долгосрочная целевая программа "Развитие здравоохранения Ростовской области на 2010-2013 годы"</t>
  </si>
  <si>
    <t>Подпрограмма "Софинансирование расходных обязательств, возникающих при выполнении полномочий органов местного самоуправления по вопросам местного значения"</t>
  </si>
  <si>
    <t>Подпрограмма "Совершенствование подготовки медицинских кадров"</t>
  </si>
  <si>
    <t>ИТОГО:</t>
  </si>
  <si>
    <t> Муниципальная целевая программа развития субъектов малого и среднего предпринимательства города Новошахтинска на 2009-2013 годы</t>
  </si>
  <si>
    <t> Финансовое обеспечение выполнения муниципального задания учреждениями дополнительного образования</t>
  </si>
  <si>
    <t> Финансовое обеспечение выполнения муниципального задания муниципальными дворцами, домами культуры и другими учреждениями культуры</t>
  </si>
  <si>
    <t> Финансовое обеспечение выполнения муниципального задания муниципальными музеями</t>
  </si>
  <si>
    <t> Финансовое обеспечение выполнения муниципального задания муниципальными библиотеками</t>
  </si>
  <si>
    <t> Финансовое обеспечение выполнения муниципального задания муниципальными театрами</t>
  </si>
  <si>
    <t>Финансовое обеспечение выполнения муниципальных заданий детскими дошкольными учреждениями</t>
  </si>
  <si>
    <t>Областная долгосрочная целевая программа "Развитие и использование информационных и телекоммуникационных технологий в Ростовской области на 2010-2013 годы"</t>
  </si>
  <si>
    <t>Финансовое обеспечение выполнения муниципальных заданий школами-детскими садами, школами начальными, неполными средними и средними</t>
  </si>
  <si>
    <t>Финансовое обеспечение выполнения муниципальных заданий учреждениями по внешкольной работе с детьми</t>
  </si>
  <si>
    <t>Организация отдыха детей в каникулярное время</t>
  </si>
  <si>
    <t>Финансовое обеспечение выполнения муниципальных заданий учреждениями, обеспечивающими предоставление услуг в сфере образования</t>
  </si>
  <si>
    <t>Финансовое обеспечение выполнения муниципального задания информационно-прокатного центра учреждений образования</t>
  </si>
  <si>
    <t>Финансовое обеспечение выполнения муниципального задания подведомственными учреждениями</t>
  </si>
  <si>
    <t> 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</si>
  <si>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Долгосрочная целевая программа "Развитие здравоохранения г.Новошахтинска на период 2010-2013 годы"</t>
  </si>
  <si>
    <t>Стационарная медицинская помощь</t>
  </si>
  <si>
    <t>Финансовое обеспечение выполнения муниципального задания стационарно-поликлиническими и больничными учреждениями</t>
  </si>
  <si>
    <t> Финансовое обеспечение выполнения муниципального задания амбулаторно-поликлиническими учреждениями</t>
  </si>
  <si>
    <t>Здравоохранение</t>
  </si>
  <si>
    <t>Амбулаторная помощь</t>
  </si>
  <si>
    <t>Скорая медицинская помощь</t>
  </si>
  <si>
    <t>Финансовое обеспечение выполнения муниципального задания  отделением скорой медицинской помощи</t>
  </si>
  <si>
    <t>Приложение №9</t>
  </si>
  <si>
    <t>Ведомственная структура расходов бюджета города Новошахтинска</t>
  </si>
  <si>
    <t xml:space="preserve"> на 2011 год</t>
  </si>
  <si>
    <t>Управляющий делами</t>
  </si>
  <si>
    <t>Новошахтинской городской Думы                                                                                                  А.В. Колесников</t>
  </si>
  <si>
    <t> Комитет по управлению имуществом Администрации города Новошахтинска</t>
  </si>
  <si>
    <t>Общеэкономические вопросы</t>
  </si>
  <si>
    <t>Государственное регулирование тарифов на перевозку пассажиров и богажа</t>
  </si>
  <si>
    <t>Национальная экономика</t>
  </si>
  <si>
    <t>Лицензирование розничной продажи алкогольной продукции</t>
  </si>
  <si>
    <t> Субсидии на обеспечение доступа общедоступных муниципальных библиотек к сети Интернет</t>
  </si>
  <si>
    <t>Культура</t>
  </si>
  <si>
    <t> Долгосрочная городская целевая программа сохранения и развития культуры и искусства города Новошахтинска на 2010-2013 г.г.</t>
  </si>
  <si>
    <t> Долгосрочная городская целевая программа "Социальная поддержка и социальное обслуживание жителей города Новошахтинска   на 2010-2013 годы"</t>
  </si>
  <si>
    <t>03</t>
  </si>
  <si>
    <t>Выполнение функций органами местного самоуправления</t>
  </si>
  <si>
    <t>"О бюджете города Новошахтинска на 2011 год"</t>
  </si>
  <si>
    <t>Обслуживание государственного и муниципального долга</t>
  </si>
  <si>
    <t>904</t>
  </si>
  <si>
    <t>Процентные платежи по долговым обязательствам</t>
  </si>
  <si>
    <t>0650000</t>
  </si>
  <si>
    <t>Процентные платежи по муниципальному долгу</t>
  </si>
  <si>
    <t>0650300</t>
  </si>
  <si>
    <t>Прочие расходы</t>
  </si>
  <si>
    <t>013</t>
  </si>
  <si>
    <t>Другие вопросы в области национальной экономики</t>
  </si>
  <si>
    <t>914</t>
  </si>
  <si>
    <t>Реализация государственных функций в области национальной экономики</t>
  </si>
  <si>
    <t>Мероприятия по землеустройству и землепользованию</t>
  </si>
  <si>
    <t>Выполнение функций  органами местного самоуправления</t>
  </si>
  <si>
    <t>14</t>
  </si>
  <si>
    <t>0920300</t>
  </si>
  <si>
    <t>Реализация государственных функций, связанных с общегосударственным управлением</t>
  </si>
  <si>
    <t>Выполнение других обязательств государства</t>
  </si>
  <si>
    <t>Долгосрочная целевая программа "Молодежь Несветая" на 2011-2013 годах"</t>
  </si>
  <si>
    <t>13</t>
  </si>
  <si>
    <t>Финансовое обеспечение мероприятий в области физической культуры и спорта</t>
  </si>
  <si>
    <t>Городская целевая программа "Комплексные меры противодействия злоупотреблению наркотиками и их незаконному обороту на 2009-2013 годы"</t>
  </si>
  <si>
    <t>Долгосрочная целевая программа "Профилактика правонарушений в городе Новошахтинске на 2011-2013 годы"</t>
  </si>
  <si>
    <t>Органы внутренних дел</t>
  </si>
  <si>
    <t>Национальная безопасность и провоохранительная деятельность</t>
  </si>
  <si>
    <t>Долгосрочная целевая программа по обеспечению пожарной безопасности и защите населения и территорий муниципального образования "Город Новошахтинск" от чрезвычайных ситуаций на 2011-2013 годы"</t>
  </si>
  <si>
    <t> Областная долгосрочная целевая программа развития сельского хозяйства и регулирования рынков сельскохозяйственной продукции, сырья и продовольствия в Ростовской области на 2010-2013 годы</t>
  </si>
  <si>
    <t>Средства массовой информации</t>
  </si>
  <si>
    <t>Телевидение и радиовещание</t>
  </si>
  <si>
    <t>Мероприятия в сфере культуры, кинематографии, средств массовой информации</t>
  </si>
  <si>
    <t>Государственная поддержка в сфере культуры, кинематографии , средств массовой информации</t>
  </si>
  <si>
    <t>Периодическая печать и издательства</t>
  </si>
  <si>
    <t>Мероприятия в сфере культуры, кинематографии , средств массовой информации</t>
  </si>
  <si>
    <t>Долгосрочная целевая программа "Улучшение демографической ситуации в городе Новошахтинске на 2009-2011 годы</t>
  </si>
  <si>
    <t>Долгосрочная целевая программа "Повышения безопасности дорожного движения в городе Новошахтинске на 2009-2012 годы"</t>
  </si>
  <si>
    <t>910</t>
  </si>
  <si>
    <t>06</t>
  </si>
  <si>
    <t>7950000</t>
  </si>
  <si>
    <t>7950700</t>
  </si>
  <si>
    <t>Долгосрочная целевая  программа " Охрана окружающей среды и природных ресурсов города Новошахтинска на 2010-2013 годы"</t>
  </si>
  <si>
    <t>Охрана окружающей среды</t>
  </si>
  <si>
    <t>Другие вопросы в области образования</t>
  </si>
  <si>
    <t>09</t>
  </si>
  <si>
    <t>Финансовое обеспечение мероприятий по внешкольной работе с детьми</t>
  </si>
  <si>
    <t> Финансовое обеспечение мероприятий в сфере культуры</t>
  </si>
  <si>
    <t> Финансовое обеспечение мероприятий в сфере культуры и массового отдыха</t>
  </si>
  <si>
    <t> Финансовое обеспечение выполнения муниципального задания муниципальными дворцами, домами культуры и другими</t>
  </si>
  <si>
    <t> Другие вопросы в области культуры, кинематографии</t>
  </si>
  <si>
    <t> Областная долгосрочная целевая программа развития субъектов малого и среднего предпринимательства в Ростовской области на 2009-2013 годы</t>
  </si>
  <si>
    <t>Городская программа "Обеспечение жильем отдельных категорий граждан и стимулирование развития жилищного строительства в городе Новошахтинске на 2011-2015 годы"</t>
  </si>
  <si>
    <t> Культура и кинематография</t>
  </si>
  <si>
    <t>001</t>
  </si>
  <si>
    <t xml:space="preserve">Областная долгосрочная целевая программа "Модернизация  объектов коммунальной инфраструктуры Ростовской области на 2011-2013 годы"   </t>
  </si>
  <si>
    <t>Долгосрочная городская целевая программа  «Организация отдыха и оздоровления детей в муниципальном образовании «Город Новошахтинск» на 2011 – 2013 годы»</t>
  </si>
  <si>
    <t>Организация исполнительно-распорядительных функций, связанных с реализацией переданных государственных полномочий по предоставлению мер социальной поддержки отдельным категориям граждан, по организации и осуществлению деятельности по попечительству в соответствии со статьей 7 Областного закона от 26 декабря 2007 года № 830-ЗС "Об организации опеки и попечительства в Ростовской области" , по организации приемных семей для граждан пожилого возраста и инвалидов в соответствии с Областным законом от 19 ноября 2009 года № 320-ЗС "Об организации приемных семей для граждан пожилого возраста и инвалидов в Ростовской области", а также по организации работы по оформлению и назначению адресной социальной помощи в соответствии с Областным законом от 22 октября 2004 года № 174-ЗС "Об адресной социальной помощи в Ростовской области"</t>
  </si>
  <si>
    <t> Организация и обеспечение отдыха и оздоровления детей (за исключением организации отдыха детей в каникулярное время)</t>
  </si>
  <si>
    <t> Осуществление полномочий по предоставлению мер социальной поддержки ветеранов труда Ростовской области, в том числе по организации приема и оформления документов, необходимых для присвоения звания "Ветеран труда Ростовской области", за исключением проезда на железнодорожном транспорте пригородного сообщения и на автомобильном транспорте пригородного внутриобластного сообщений</t>
  </si>
  <si>
    <t>Осуществление полномочий по социальному обслуживанию граждан пожилого возраста и инвалидов, предусмотренных пунктами 1,2,3,5 и 6 части 1 статьи 8 Областного закона от 22 октября 2004 года № 185-ЗС "О социальном обслуживании населения Ростовской области", за исключением возмещения коммунальных расходов учреждений социального обслуживания, а также случаев осуществления указанных полномочий государственными учрждениями социального обслуживания</t>
  </si>
  <si>
    <t>Подпрограмма "Социальное обслуживание населения"</t>
  </si>
  <si>
    <t> 0920300</t>
  </si>
  <si>
    <t> Выполнение других обязательств государства</t>
  </si>
  <si>
    <t> 7952200</t>
  </si>
  <si>
    <t>Долгосрочная городская целевая программа "По профилактике терроризма и экстримизма, а также минимизации и (или) ликвидации последствии проявлений терроризма и экстремизма на территории муниципального образования "Город Новошахтинск" на 2011-2013 годы"</t>
  </si>
  <si>
    <t>Поддержка коммунального хозяйства</t>
  </si>
  <si>
    <t>Озеленение</t>
  </si>
  <si>
    <t>Мероприятия в области коммунального хозяйства</t>
  </si>
  <si>
    <t>Прочие мероприятия по благоустройству городских округов и поселений</t>
  </si>
  <si>
    <t>Городская долгосрочная целевая программа "Модернизация и капитальный ремонт объектов уличного освещения в городе Новошахтинске на 2010-2013 годы"</t>
  </si>
  <si>
    <t xml:space="preserve"> Определение перечня должностных лиц, уполномоченных составлять протоколы об административных правонарушениях, предусмотренных
статьями 2.1 (в части нарушения выборными должностными лицами местного самоуправления, должностными лицами органов местного самоуправления, муниципальных учреждений и муниципальных унитарных предприятий порядка и сроков рассмотрения обращений граждан),  2.2, 2.4, 2.7, 3.2, 3.3 (в части административных правонарушений, совершенных в отношении объектов культурного наследия (памятников истории и культуры) местного значения, их территорий, зон их охраны), 4.1, 5.1-5.7, 6.1-6.3, 7.1, 7.2, 7.3 (в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транспортом), 8.1-8.3, частью 2 статьи 9.1, статьей 9.3 Областного закона от 25 октября 2002 года № 273-ЗС "Об административных правонарушениях" </t>
  </si>
  <si>
    <t> 5221500</t>
  </si>
  <si>
    <t>917</t>
  </si>
  <si>
    <t>5222800</t>
  </si>
  <si>
    <t>918</t>
  </si>
  <si>
    <t>Массовый спорт</t>
  </si>
  <si>
    <t>949</t>
  </si>
  <si>
    <t>Повышение квалификации среднего медицинского персонала в муниципальных учреждениях здравоохранения</t>
  </si>
  <si>
    <t xml:space="preserve">                                                                                                  к решению Новошахтинской городской Думы от 23.12.2010. № 222       </t>
  </si>
  <si>
    <t>Другие вопросы в области национальной безопасности и правоохранительной деятельности</t>
  </si>
  <si>
    <t>Областная целевая программа поддержки казачих обществ на 2007-2011 годы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</si>
</sst>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#\ ##0.00&quot;р.&quot;;\-#\ ##0.00&quot;р.&quot;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</numFmts>
  <fonts count="8">
    <font>
      <sz val="10"/>
      <color indexed="8"/>
      <name val="MS Sans Serif"/>
      <family val="0"/>
    </font>
    <font>
      <sz val="10"/>
      <color indexed="8"/>
      <name val="Arial Cyr"/>
      <family val="0"/>
    </font>
    <font>
      <sz val="8"/>
      <name val="MS Sans Serif"/>
      <family val="0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4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left" wrapText="1"/>
    </xf>
    <xf numFmtId="0" fontId="4" fillId="0" borderId="0" xfId="0" applyFont="1" applyFill="1" applyAlignment="1">
      <alignment horizontal="left"/>
    </xf>
    <xf numFmtId="0" fontId="4" fillId="0" borderId="2" xfId="0" applyFont="1" applyFill="1" applyBorder="1" applyAlignment="1">
      <alignment horizontal="center" vertical="justify" wrapText="1"/>
    </xf>
    <xf numFmtId="0" fontId="4" fillId="0" borderId="0" xfId="0" applyFont="1" applyFill="1" applyAlignment="1">
      <alignment horizontal="center" vertical="justify" wrapText="1"/>
    </xf>
    <xf numFmtId="0" fontId="3" fillId="0" borderId="2" xfId="0" applyFont="1" applyFill="1" applyBorder="1" applyAlignment="1">
      <alignment horizontal="center" vertical="justify" wrapText="1"/>
    </xf>
    <xf numFmtId="0" fontId="3" fillId="0" borderId="0" xfId="0" applyFont="1" applyFill="1" applyAlignment="1">
      <alignment horizontal="center" vertical="justify"/>
    </xf>
    <xf numFmtId="0" fontId="4" fillId="0" borderId="0" xfId="0" applyFont="1" applyFill="1" applyAlignment="1">
      <alignment horizontal="center" vertical="justify"/>
    </xf>
    <xf numFmtId="49" fontId="4" fillId="0" borderId="2" xfId="0" applyNumberFormat="1" applyFont="1" applyFill="1" applyBorder="1" applyAlignment="1">
      <alignment horizontal="center" vertical="justify" wrapText="1"/>
    </xf>
    <xf numFmtId="0" fontId="4" fillId="0" borderId="2" xfId="0" applyFont="1" applyFill="1" applyBorder="1" applyAlignment="1">
      <alignment horizontal="center" vertical="justify"/>
    </xf>
    <xf numFmtId="0" fontId="3" fillId="0" borderId="2" xfId="0" applyFont="1" applyFill="1" applyBorder="1" applyAlignment="1">
      <alignment horizontal="center" vertical="justify"/>
    </xf>
    <xf numFmtId="0" fontId="3" fillId="0" borderId="0" xfId="0" applyFont="1" applyFill="1" applyBorder="1" applyAlignment="1">
      <alignment horizontal="right" wrapText="1"/>
    </xf>
    <xf numFmtId="0" fontId="4" fillId="0" borderId="1" xfId="0" applyFont="1" applyFill="1" applyBorder="1" applyAlignment="1">
      <alignment horizontal="right" wrapText="1"/>
    </xf>
    <xf numFmtId="174" fontId="3" fillId="0" borderId="2" xfId="0" applyNumberFormat="1" applyFont="1" applyFill="1" applyBorder="1" applyAlignment="1">
      <alignment horizontal="right" vertical="justify" wrapText="1"/>
    </xf>
    <xf numFmtId="174" fontId="4" fillId="0" borderId="2" xfId="0" applyNumberFormat="1" applyFont="1" applyFill="1" applyBorder="1" applyAlignment="1">
      <alignment horizontal="right" vertical="justify" wrapText="1"/>
    </xf>
    <xf numFmtId="174" fontId="4" fillId="0" borderId="3" xfId="0" applyNumberFormat="1" applyFont="1" applyFill="1" applyBorder="1" applyAlignment="1">
      <alignment horizontal="right" vertical="justify" wrapText="1"/>
    </xf>
    <xf numFmtId="174" fontId="4" fillId="0" borderId="2" xfId="0" applyNumberFormat="1" applyFont="1" applyFill="1" applyBorder="1" applyAlignment="1">
      <alignment horizontal="right" vertical="justify"/>
    </xf>
    <xf numFmtId="179" fontId="4" fillId="0" borderId="2" xfId="0" applyNumberFormat="1" applyFont="1" applyFill="1" applyBorder="1" applyAlignment="1">
      <alignment horizontal="right" vertical="justify" wrapText="1"/>
    </xf>
    <xf numFmtId="179" fontId="4" fillId="0" borderId="2" xfId="0" applyNumberFormat="1" applyFont="1" applyFill="1" applyBorder="1" applyAlignment="1">
      <alignment horizontal="right" vertical="justify"/>
    </xf>
    <xf numFmtId="174" fontId="3" fillId="0" borderId="2" xfId="0" applyNumberFormat="1" applyFont="1" applyFill="1" applyBorder="1" applyAlignment="1">
      <alignment horizontal="right" vertical="justify"/>
    </xf>
    <xf numFmtId="0" fontId="4" fillId="0" borderId="0" xfId="0" applyFont="1" applyFill="1" applyBorder="1" applyAlignment="1">
      <alignment horizontal="right" vertical="justify"/>
    </xf>
    <xf numFmtId="174" fontId="4" fillId="0" borderId="0" xfId="0" applyNumberFormat="1" applyFont="1" applyFill="1" applyBorder="1" applyAlignment="1">
      <alignment horizontal="right" vertical="justify" wrapText="1"/>
    </xf>
    <xf numFmtId="174" fontId="4" fillId="0" borderId="0" xfId="0" applyNumberFormat="1" applyFont="1" applyFill="1" applyAlignment="1">
      <alignment horizontal="right"/>
    </xf>
    <xf numFmtId="0" fontId="3" fillId="0" borderId="0" xfId="0" applyFont="1" applyFill="1" applyBorder="1" applyAlignment="1">
      <alignment horizontal="left" wrapText="1"/>
    </xf>
    <xf numFmtId="0" fontId="4" fillId="0" borderId="2" xfId="0" applyFont="1" applyFill="1" applyBorder="1" applyAlignment="1">
      <alignment horizontal="left" vertical="justify" wrapText="1"/>
    </xf>
    <xf numFmtId="0" fontId="3" fillId="0" borderId="2" xfId="0" applyFont="1" applyFill="1" applyBorder="1" applyAlignment="1">
      <alignment horizontal="left" vertical="justify" wrapText="1"/>
    </xf>
    <xf numFmtId="0" fontId="4" fillId="0" borderId="2" xfId="0" applyFont="1" applyFill="1" applyBorder="1" applyAlignment="1">
      <alignment horizontal="left" vertical="justify"/>
    </xf>
    <xf numFmtId="0" fontId="3" fillId="0" borderId="2" xfId="0" applyFont="1" applyFill="1" applyBorder="1" applyAlignment="1">
      <alignment horizontal="left" vertical="justify"/>
    </xf>
    <xf numFmtId="0" fontId="4" fillId="0" borderId="0" xfId="0" applyFont="1" applyFill="1" applyAlignment="1">
      <alignment horizontal="left" vertical="justify"/>
    </xf>
    <xf numFmtId="0" fontId="4" fillId="0" borderId="3" xfId="0" applyFont="1" applyFill="1" applyBorder="1" applyAlignment="1">
      <alignment horizontal="left" vertical="justify" wrapText="1"/>
    </xf>
    <xf numFmtId="0" fontId="4" fillId="0" borderId="3" xfId="0" applyFont="1" applyFill="1" applyBorder="1" applyAlignment="1">
      <alignment horizontal="center" vertical="justify" wrapText="1"/>
    </xf>
    <xf numFmtId="49" fontId="4" fillId="0" borderId="2" xfId="0" applyNumberFormat="1" applyFont="1" applyFill="1" applyBorder="1" applyAlignment="1">
      <alignment horizontal="left" vertical="justify" wrapText="1" shrinkToFit="1"/>
    </xf>
    <xf numFmtId="49" fontId="3" fillId="0" borderId="2" xfId="0" applyNumberFormat="1" applyFont="1" applyFill="1" applyBorder="1" applyAlignment="1">
      <alignment horizontal="center" vertical="justify" wrapText="1"/>
    </xf>
    <xf numFmtId="0" fontId="4" fillId="0" borderId="0" xfId="0" applyFont="1" applyFill="1" applyBorder="1" applyAlignment="1">
      <alignment horizontal="center" vertical="justify" wrapText="1"/>
    </xf>
    <xf numFmtId="49" fontId="7" fillId="0" borderId="2" xfId="0" applyNumberFormat="1" applyFont="1" applyFill="1" applyBorder="1" applyAlignment="1">
      <alignment horizontal="center" wrapText="1"/>
    </xf>
    <xf numFmtId="179" fontId="7" fillId="0" borderId="2" xfId="0" applyNumberFormat="1" applyFont="1" applyFill="1" applyBorder="1" applyAlignment="1">
      <alignment horizontal="right" wrapText="1"/>
    </xf>
    <xf numFmtId="0" fontId="4" fillId="0" borderId="2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wrapText="1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left" vertical="justify" wrapText="1"/>
    </xf>
    <xf numFmtId="0" fontId="4" fillId="0" borderId="0" xfId="0" applyFont="1" applyFill="1" applyAlignment="1">
      <alignment horizontal="left" vertical="justify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9"/>
  <sheetViews>
    <sheetView tabSelected="1" view="pageBreakPreview" zoomScaleSheetLayoutView="100" workbookViewId="0" topLeftCell="A1">
      <selection activeCell="G385" sqref="G385"/>
    </sheetView>
  </sheetViews>
  <sheetFormatPr defaultColWidth="9.140625" defaultRowHeight="12.75"/>
  <cols>
    <col min="1" max="1" width="50.57421875" style="7" customWidth="1"/>
    <col min="2" max="2" width="6.28125" style="7" customWidth="1"/>
    <col min="3" max="3" width="4.28125" style="5" customWidth="1"/>
    <col min="4" max="4" width="5.00390625" style="5" customWidth="1"/>
    <col min="5" max="5" width="8.7109375" style="5" customWidth="1"/>
    <col min="6" max="6" width="6.8515625" style="5" customWidth="1"/>
    <col min="7" max="7" width="15.28125" style="2" customWidth="1"/>
    <col min="8" max="16384" width="9.140625" style="1" customWidth="1"/>
  </cols>
  <sheetData>
    <row r="1" spans="1:7" ht="12" customHeight="1">
      <c r="A1" s="43" t="s">
        <v>235</v>
      </c>
      <c r="B1" s="43"/>
      <c r="C1" s="43"/>
      <c r="D1" s="43"/>
      <c r="E1" s="43"/>
      <c r="F1" s="43"/>
      <c r="G1" s="43"/>
    </row>
    <row r="2" spans="1:7" ht="12" customHeight="1">
      <c r="A2" s="44" t="s">
        <v>327</v>
      </c>
      <c r="B2" s="44"/>
      <c r="C2" s="44"/>
      <c r="D2" s="44"/>
      <c r="E2" s="44"/>
      <c r="F2" s="44"/>
      <c r="G2" s="44"/>
    </row>
    <row r="3" spans="1:7" ht="12" customHeight="1">
      <c r="A3" s="43" t="s">
        <v>251</v>
      </c>
      <c r="B3" s="43"/>
      <c r="C3" s="43"/>
      <c r="D3" s="43"/>
      <c r="E3" s="43"/>
      <c r="F3" s="43"/>
      <c r="G3" s="43"/>
    </row>
    <row r="4" spans="1:7" ht="29.25" customHeight="1">
      <c r="A4" s="42"/>
      <c r="B4" s="42"/>
      <c r="C4" s="42"/>
      <c r="D4" s="42"/>
      <c r="E4" s="42"/>
      <c r="F4" s="42"/>
      <c r="G4" s="42"/>
    </row>
    <row r="5" spans="1:7" ht="18" customHeight="1">
      <c r="A5" s="42" t="s">
        <v>236</v>
      </c>
      <c r="B5" s="42"/>
      <c r="C5" s="42"/>
      <c r="D5" s="42"/>
      <c r="E5" s="42"/>
      <c r="F5" s="42"/>
      <c r="G5" s="42"/>
    </row>
    <row r="6" spans="1:7" ht="15" customHeight="1">
      <c r="A6" s="42" t="s">
        <v>237</v>
      </c>
      <c r="B6" s="42"/>
      <c r="C6" s="42"/>
      <c r="D6" s="42"/>
      <c r="E6" s="42"/>
      <c r="F6" s="42"/>
      <c r="G6" s="42"/>
    </row>
    <row r="7" spans="1:7" ht="29.25" customHeight="1">
      <c r="A7" s="28"/>
      <c r="B7" s="3"/>
      <c r="C7" s="3"/>
      <c r="D7" s="3"/>
      <c r="E7" s="3"/>
      <c r="F7" s="3"/>
      <c r="G7" s="16"/>
    </row>
    <row r="8" spans="1:7" ht="12">
      <c r="A8" s="6"/>
      <c r="B8" s="6"/>
      <c r="C8" s="4"/>
      <c r="D8" s="4"/>
      <c r="E8" s="4"/>
      <c r="F8" s="4"/>
      <c r="G8" s="17" t="s">
        <v>59</v>
      </c>
    </row>
    <row r="9" spans="1:7" s="9" customFormat="1" ht="36">
      <c r="A9" s="8" t="s">
        <v>4</v>
      </c>
      <c r="B9" s="8" t="s">
        <v>58</v>
      </c>
      <c r="C9" s="8" t="s">
        <v>3</v>
      </c>
      <c r="D9" s="8" t="s">
        <v>5</v>
      </c>
      <c r="E9" s="8" t="s">
        <v>2</v>
      </c>
      <c r="F9" s="8" t="s">
        <v>57</v>
      </c>
      <c r="G9" s="8">
        <v>2011</v>
      </c>
    </row>
    <row r="10" spans="1:7" s="9" customFormat="1" ht="12">
      <c r="A10" s="8">
        <v>1</v>
      </c>
      <c r="B10" s="8">
        <v>2</v>
      </c>
      <c r="C10" s="8">
        <v>3</v>
      </c>
      <c r="D10" s="8">
        <v>4</v>
      </c>
      <c r="E10" s="8">
        <v>5</v>
      </c>
      <c r="F10" s="8">
        <v>6</v>
      </c>
      <c r="G10" s="8">
        <v>7</v>
      </c>
    </row>
    <row r="11" spans="1:7" s="11" customFormat="1" ht="12">
      <c r="A11" s="30" t="s">
        <v>7</v>
      </c>
      <c r="B11" s="10" t="s">
        <v>8</v>
      </c>
      <c r="C11" s="10" t="s">
        <v>6</v>
      </c>
      <c r="D11" s="10" t="s">
        <v>6</v>
      </c>
      <c r="E11" s="10" t="s">
        <v>6</v>
      </c>
      <c r="F11" s="10" t="s">
        <v>6</v>
      </c>
      <c r="G11" s="18">
        <f>G12</f>
        <v>4410.200000000001</v>
      </c>
    </row>
    <row r="12" spans="1:7" s="11" customFormat="1" ht="12">
      <c r="A12" s="29" t="s">
        <v>7</v>
      </c>
      <c r="B12" s="8" t="s">
        <v>8</v>
      </c>
      <c r="C12" s="8" t="s">
        <v>6</v>
      </c>
      <c r="D12" s="8" t="s">
        <v>6</v>
      </c>
      <c r="E12" s="8" t="s">
        <v>6</v>
      </c>
      <c r="F12" s="8" t="s">
        <v>6</v>
      </c>
      <c r="G12" s="19">
        <f>G13</f>
        <v>4410.200000000001</v>
      </c>
    </row>
    <row r="13" spans="1:7" s="11" customFormat="1" ht="12">
      <c r="A13" s="29" t="s">
        <v>138</v>
      </c>
      <c r="B13" s="8" t="s">
        <v>8</v>
      </c>
      <c r="C13" s="8" t="s">
        <v>9</v>
      </c>
      <c r="D13" s="8" t="s">
        <v>6</v>
      </c>
      <c r="E13" s="8" t="s">
        <v>6</v>
      </c>
      <c r="F13" s="8" t="s">
        <v>6</v>
      </c>
      <c r="G13" s="19">
        <f>G14</f>
        <v>4410.200000000001</v>
      </c>
    </row>
    <row r="14" spans="1:7" s="11" customFormat="1" ht="36">
      <c r="A14" s="29" t="s">
        <v>139</v>
      </c>
      <c r="B14" s="8" t="s">
        <v>8</v>
      </c>
      <c r="C14" s="8" t="s">
        <v>9</v>
      </c>
      <c r="D14" s="8" t="s">
        <v>10</v>
      </c>
      <c r="E14" s="8" t="s">
        <v>6</v>
      </c>
      <c r="F14" s="8" t="s">
        <v>6</v>
      </c>
      <c r="G14" s="19">
        <f>G15</f>
        <v>4410.200000000001</v>
      </c>
    </row>
    <row r="15" spans="1:7" s="11" customFormat="1" ht="48">
      <c r="A15" s="29" t="s">
        <v>106</v>
      </c>
      <c r="B15" s="8" t="s">
        <v>8</v>
      </c>
      <c r="C15" s="8" t="s">
        <v>9</v>
      </c>
      <c r="D15" s="8" t="s">
        <v>10</v>
      </c>
      <c r="E15" s="8" t="s">
        <v>140</v>
      </c>
      <c r="F15" s="8" t="s">
        <v>6</v>
      </c>
      <c r="G15" s="19">
        <f>G16+G18</f>
        <v>4410.200000000001</v>
      </c>
    </row>
    <row r="16" spans="1:7" s="11" customFormat="1" ht="12">
      <c r="A16" s="29" t="s">
        <v>12</v>
      </c>
      <c r="B16" s="8" t="s">
        <v>8</v>
      </c>
      <c r="C16" s="8" t="s">
        <v>9</v>
      </c>
      <c r="D16" s="8" t="s">
        <v>10</v>
      </c>
      <c r="E16" s="8" t="s">
        <v>11</v>
      </c>
      <c r="F16" s="8" t="s">
        <v>6</v>
      </c>
      <c r="G16" s="19">
        <f>G17</f>
        <v>3031.8</v>
      </c>
    </row>
    <row r="17" spans="1:7" s="11" customFormat="1" ht="24">
      <c r="A17" s="29" t="s">
        <v>107</v>
      </c>
      <c r="B17" s="8" t="s">
        <v>8</v>
      </c>
      <c r="C17" s="8" t="s">
        <v>9</v>
      </c>
      <c r="D17" s="8" t="s">
        <v>10</v>
      </c>
      <c r="E17" s="8" t="s">
        <v>11</v>
      </c>
      <c r="F17" s="8">
        <v>997</v>
      </c>
      <c r="G17" s="19">
        <f>2967.5+64.3</f>
        <v>3031.8</v>
      </c>
    </row>
    <row r="18" spans="1:7" s="11" customFormat="1" ht="24">
      <c r="A18" s="29" t="s">
        <v>14</v>
      </c>
      <c r="B18" s="8" t="s">
        <v>8</v>
      </c>
      <c r="C18" s="8" t="s">
        <v>9</v>
      </c>
      <c r="D18" s="8" t="s">
        <v>10</v>
      </c>
      <c r="E18" s="8" t="s">
        <v>13</v>
      </c>
      <c r="F18" s="8" t="s">
        <v>6</v>
      </c>
      <c r="G18" s="19">
        <f>G19</f>
        <v>1378.4</v>
      </c>
    </row>
    <row r="19" spans="1:7" s="11" customFormat="1" ht="24">
      <c r="A19" s="29" t="s">
        <v>107</v>
      </c>
      <c r="B19" s="8" t="s">
        <v>8</v>
      </c>
      <c r="C19" s="8" t="s">
        <v>9</v>
      </c>
      <c r="D19" s="8" t="s">
        <v>10</v>
      </c>
      <c r="E19" s="8" t="s">
        <v>13</v>
      </c>
      <c r="F19" s="8">
        <v>997</v>
      </c>
      <c r="G19" s="19">
        <v>1378.4</v>
      </c>
    </row>
    <row r="20" spans="1:7" s="11" customFormat="1" ht="12">
      <c r="A20" s="30" t="s">
        <v>15</v>
      </c>
      <c r="B20" s="10" t="s">
        <v>16</v>
      </c>
      <c r="C20" s="10" t="s">
        <v>6</v>
      </c>
      <c r="D20" s="10" t="s">
        <v>6</v>
      </c>
      <c r="E20" s="10" t="s">
        <v>6</v>
      </c>
      <c r="F20" s="10" t="s">
        <v>6</v>
      </c>
      <c r="G20" s="18">
        <f>G21+G85+G64+G99+G104+G49</f>
        <v>361468.1</v>
      </c>
    </row>
    <row r="21" spans="1:7" s="12" customFormat="1" ht="12">
      <c r="A21" s="29" t="s">
        <v>138</v>
      </c>
      <c r="B21" s="8" t="s">
        <v>16</v>
      </c>
      <c r="C21" s="8" t="s">
        <v>9</v>
      </c>
      <c r="D21" s="8" t="s">
        <v>6</v>
      </c>
      <c r="E21" s="8" t="s">
        <v>6</v>
      </c>
      <c r="F21" s="8" t="s">
        <v>6</v>
      </c>
      <c r="G21" s="19">
        <f>G22+G26+G41</f>
        <v>45561.4</v>
      </c>
    </row>
    <row r="22" spans="1:7" s="12" customFormat="1" ht="36">
      <c r="A22" s="29" t="s">
        <v>141</v>
      </c>
      <c r="B22" s="8" t="s">
        <v>16</v>
      </c>
      <c r="C22" s="8" t="s">
        <v>9</v>
      </c>
      <c r="D22" s="8" t="s">
        <v>17</v>
      </c>
      <c r="E22" s="8" t="s">
        <v>6</v>
      </c>
      <c r="F22" s="8" t="s">
        <v>6</v>
      </c>
      <c r="G22" s="19">
        <f>G25</f>
        <v>1424.5</v>
      </c>
    </row>
    <row r="23" spans="1:7" s="12" customFormat="1" ht="48">
      <c r="A23" s="29" t="s">
        <v>106</v>
      </c>
      <c r="B23" s="8" t="s">
        <v>16</v>
      </c>
      <c r="C23" s="8" t="s">
        <v>9</v>
      </c>
      <c r="D23" s="8" t="s">
        <v>17</v>
      </c>
      <c r="E23" s="8" t="s">
        <v>140</v>
      </c>
      <c r="F23" s="8" t="s">
        <v>6</v>
      </c>
      <c r="G23" s="19">
        <f>G25</f>
        <v>1424.5</v>
      </c>
    </row>
    <row r="24" spans="1:7" s="12" customFormat="1" ht="12">
      <c r="A24" s="29" t="s">
        <v>19</v>
      </c>
      <c r="B24" s="8" t="s">
        <v>16</v>
      </c>
      <c r="C24" s="8" t="s">
        <v>9</v>
      </c>
      <c r="D24" s="8" t="s">
        <v>17</v>
      </c>
      <c r="E24" s="8" t="s">
        <v>18</v>
      </c>
      <c r="F24" s="8" t="s">
        <v>6</v>
      </c>
      <c r="G24" s="19">
        <f>G25</f>
        <v>1424.5</v>
      </c>
    </row>
    <row r="25" spans="1:7" s="12" customFormat="1" ht="24">
      <c r="A25" s="29" t="s">
        <v>107</v>
      </c>
      <c r="B25" s="8" t="s">
        <v>16</v>
      </c>
      <c r="C25" s="8" t="s">
        <v>9</v>
      </c>
      <c r="D25" s="8" t="s">
        <v>17</v>
      </c>
      <c r="E25" s="8" t="s">
        <v>18</v>
      </c>
      <c r="F25" s="8">
        <v>997</v>
      </c>
      <c r="G25" s="19">
        <v>1424.5</v>
      </c>
    </row>
    <row r="26" spans="1:7" s="12" customFormat="1" ht="48">
      <c r="A26" s="29" t="s">
        <v>142</v>
      </c>
      <c r="B26" s="8" t="s">
        <v>16</v>
      </c>
      <c r="C26" s="8" t="s">
        <v>9</v>
      </c>
      <c r="D26" s="8" t="s">
        <v>20</v>
      </c>
      <c r="E26" s="8" t="s">
        <v>6</v>
      </c>
      <c r="F26" s="8" t="s">
        <v>6</v>
      </c>
      <c r="G26" s="19">
        <f>G27+G30+G38</f>
        <v>42227</v>
      </c>
    </row>
    <row r="27" spans="1:7" s="12" customFormat="1" ht="48">
      <c r="A27" s="29" t="s">
        <v>106</v>
      </c>
      <c r="B27" s="8" t="s">
        <v>16</v>
      </c>
      <c r="C27" s="8" t="s">
        <v>9</v>
      </c>
      <c r="D27" s="8" t="s">
        <v>20</v>
      </c>
      <c r="E27" s="8" t="s">
        <v>140</v>
      </c>
      <c r="F27" s="8" t="s">
        <v>6</v>
      </c>
      <c r="G27" s="19">
        <f>G29</f>
        <v>41378.4</v>
      </c>
    </row>
    <row r="28" spans="1:7" s="12" customFormat="1" ht="12">
      <c r="A28" s="29" t="s">
        <v>12</v>
      </c>
      <c r="B28" s="8" t="s">
        <v>16</v>
      </c>
      <c r="C28" s="8" t="s">
        <v>9</v>
      </c>
      <c r="D28" s="8" t="s">
        <v>20</v>
      </c>
      <c r="E28" s="8" t="s">
        <v>11</v>
      </c>
      <c r="F28" s="8" t="s">
        <v>6</v>
      </c>
      <c r="G28" s="19">
        <f>G29</f>
        <v>41378.4</v>
      </c>
    </row>
    <row r="29" spans="1:7" s="12" customFormat="1" ht="24">
      <c r="A29" s="29" t="s">
        <v>107</v>
      </c>
      <c r="B29" s="8" t="s">
        <v>16</v>
      </c>
      <c r="C29" s="8" t="s">
        <v>9</v>
      </c>
      <c r="D29" s="8" t="s">
        <v>20</v>
      </c>
      <c r="E29" s="8" t="s">
        <v>11</v>
      </c>
      <c r="F29" s="8">
        <v>997</v>
      </c>
      <c r="G29" s="19">
        <f>41516.3-137.9</f>
        <v>41378.4</v>
      </c>
    </row>
    <row r="30" spans="1:7" s="12" customFormat="1" ht="12">
      <c r="A30" s="29" t="s">
        <v>143</v>
      </c>
      <c r="B30" s="8" t="s">
        <v>16</v>
      </c>
      <c r="C30" s="8" t="s">
        <v>9</v>
      </c>
      <c r="D30" s="8" t="s">
        <v>20</v>
      </c>
      <c r="E30" s="8" t="s">
        <v>144</v>
      </c>
      <c r="F30" s="8" t="s">
        <v>6</v>
      </c>
      <c r="G30" s="19">
        <f>G31</f>
        <v>710.6999999999999</v>
      </c>
    </row>
    <row r="31" spans="1:7" s="12" customFormat="1" ht="72">
      <c r="A31" s="34" t="s">
        <v>150</v>
      </c>
      <c r="B31" s="35" t="s">
        <v>16</v>
      </c>
      <c r="C31" s="35" t="s">
        <v>9</v>
      </c>
      <c r="D31" s="35" t="s">
        <v>20</v>
      </c>
      <c r="E31" s="35" t="s">
        <v>145</v>
      </c>
      <c r="F31" s="35" t="s">
        <v>6</v>
      </c>
      <c r="G31" s="20">
        <f>G32+G34+G36</f>
        <v>710.6999999999999</v>
      </c>
    </row>
    <row r="32" spans="1:7" s="12" customFormat="1" ht="24">
      <c r="A32" s="29" t="s">
        <v>22</v>
      </c>
      <c r="B32" s="8" t="s">
        <v>16</v>
      </c>
      <c r="C32" s="8" t="s">
        <v>9</v>
      </c>
      <c r="D32" s="8" t="s">
        <v>20</v>
      </c>
      <c r="E32" s="8" t="s">
        <v>21</v>
      </c>
      <c r="F32" s="8" t="s">
        <v>6</v>
      </c>
      <c r="G32" s="19">
        <f>G33</f>
        <v>367.4</v>
      </c>
    </row>
    <row r="33" spans="1:7" s="12" customFormat="1" ht="24">
      <c r="A33" s="29" t="s">
        <v>107</v>
      </c>
      <c r="B33" s="8" t="s">
        <v>16</v>
      </c>
      <c r="C33" s="8" t="s">
        <v>9</v>
      </c>
      <c r="D33" s="8" t="s">
        <v>20</v>
      </c>
      <c r="E33" s="8" t="s">
        <v>21</v>
      </c>
      <c r="F33" s="8">
        <v>997</v>
      </c>
      <c r="G33" s="19">
        <v>367.4</v>
      </c>
    </row>
    <row r="34" spans="1:7" s="12" customFormat="1" ht="24">
      <c r="A34" s="29" t="s">
        <v>24</v>
      </c>
      <c r="B34" s="8" t="s">
        <v>16</v>
      </c>
      <c r="C34" s="8" t="s">
        <v>9</v>
      </c>
      <c r="D34" s="8" t="s">
        <v>20</v>
      </c>
      <c r="E34" s="8" t="s">
        <v>23</v>
      </c>
      <c r="F34" s="8" t="s">
        <v>6</v>
      </c>
      <c r="G34" s="19">
        <f>G35</f>
        <v>342.9</v>
      </c>
    </row>
    <row r="35" spans="1:7" s="12" customFormat="1" ht="24">
      <c r="A35" s="29" t="s">
        <v>107</v>
      </c>
      <c r="B35" s="8" t="s">
        <v>16</v>
      </c>
      <c r="C35" s="8" t="s">
        <v>9</v>
      </c>
      <c r="D35" s="8" t="s">
        <v>20</v>
      </c>
      <c r="E35" s="8" t="s">
        <v>23</v>
      </c>
      <c r="F35" s="8">
        <v>997</v>
      </c>
      <c r="G35" s="19">
        <v>342.9</v>
      </c>
    </row>
    <row r="36" spans="1:7" s="12" customFormat="1" ht="207" customHeight="1">
      <c r="A36" s="29" t="s">
        <v>319</v>
      </c>
      <c r="B36" s="8" t="s">
        <v>16</v>
      </c>
      <c r="C36" s="8" t="s">
        <v>9</v>
      </c>
      <c r="D36" s="8" t="s">
        <v>20</v>
      </c>
      <c r="E36" s="8" t="s">
        <v>25</v>
      </c>
      <c r="F36" s="8" t="s">
        <v>6</v>
      </c>
      <c r="G36" s="19">
        <f>G37</f>
        <v>0.4</v>
      </c>
    </row>
    <row r="37" spans="1:7" s="12" customFormat="1" ht="24">
      <c r="A37" s="29" t="s">
        <v>107</v>
      </c>
      <c r="B37" s="8" t="s">
        <v>16</v>
      </c>
      <c r="C37" s="8" t="s">
        <v>9</v>
      </c>
      <c r="D37" s="8" t="s">
        <v>20</v>
      </c>
      <c r="E37" s="8" t="s">
        <v>25</v>
      </c>
      <c r="F37" s="8">
        <v>997</v>
      </c>
      <c r="G37" s="19">
        <v>0.4</v>
      </c>
    </row>
    <row r="38" spans="1:7" s="12" customFormat="1" ht="12">
      <c r="A38" s="36" t="s">
        <v>100</v>
      </c>
      <c r="B38" s="8" t="s">
        <v>16</v>
      </c>
      <c r="C38" s="8" t="s">
        <v>9</v>
      </c>
      <c r="D38" s="8" t="s">
        <v>20</v>
      </c>
      <c r="E38" s="8">
        <v>7950000</v>
      </c>
      <c r="F38" s="8"/>
      <c r="G38" s="19">
        <f>G39</f>
        <v>137.9</v>
      </c>
    </row>
    <row r="39" spans="1:7" s="12" customFormat="1" ht="72">
      <c r="A39" s="36" t="s">
        <v>313</v>
      </c>
      <c r="B39" s="8" t="s">
        <v>16</v>
      </c>
      <c r="C39" s="8" t="s">
        <v>9</v>
      </c>
      <c r="D39" s="8" t="s">
        <v>20</v>
      </c>
      <c r="E39" s="8">
        <v>7952100</v>
      </c>
      <c r="F39" s="8"/>
      <c r="G39" s="19">
        <f>G40</f>
        <v>137.9</v>
      </c>
    </row>
    <row r="40" spans="1:7" s="12" customFormat="1" ht="24">
      <c r="A40" s="29" t="s">
        <v>107</v>
      </c>
      <c r="B40" s="8" t="s">
        <v>16</v>
      </c>
      <c r="C40" s="8" t="s">
        <v>9</v>
      </c>
      <c r="D40" s="8" t="s">
        <v>20</v>
      </c>
      <c r="E40" s="8">
        <v>7952100</v>
      </c>
      <c r="F40" s="8">
        <v>997</v>
      </c>
      <c r="G40" s="19">
        <v>137.9</v>
      </c>
    </row>
    <row r="41" spans="1:7" s="12" customFormat="1" ht="12">
      <c r="A41" s="29" t="s">
        <v>151</v>
      </c>
      <c r="B41" s="8" t="s">
        <v>16</v>
      </c>
      <c r="C41" s="8" t="s">
        <v>9</v>
      </c>
      <c r="D41" s="8">
        <v>13</v>
      </c>
      <c r="E41" s="8"/>
      <c r="F41" s="8"/>
      <c r="G41" s="19">
        <f>G42+G45</f>
        <v>1909.8999999999999</v>
      </c>
    </row>
    <row r="42" spans="1:7" s="12" customFormat="1" ht="24">
      <c r="A42" s="29" t="s">
        <v>148</v>
      </c>
      <c r="B42" s="8" t="s">
        <v>16</v>
      </c>
      <c r="C42" s="8" t="s">
        <v>9</v>
      </c>
      <c r="D42" s="8">
        <v>13</v>
      </c>
      <c r="E42" s="8" t="s">
        <v>149</v>
      </c>
      <c r="F42" s="8" t="s">
        <v>6</v>
      </c>
      <c r="G42" s="19">
        <f>G43</f>
        <v>1678.1</v>
      </c>
    </row>
    <row r="43" spans="1:7" s="12" customFormat="1" ht="24">
      <c r="A43" s="29" t="s">
        <v>28</v>
      </c>
      <c r="B43" s="8" t="s">
        <v>16</v>
      </c>
      <c r="C43" s="8" t="s">
        <v>9</v>
      </c>
      <c r="D43" s="8">
        <v>13</v>
      </c>
      <c r="E43" s="8" t="s">
        <v>27</v>
      </c>
      <c r="F43" s="8" t="s">
        <v>6</v>
      </c>
      <c r="G43" s="19">
        <f>G44</f>
        <v>1678.1</v>
      </c>
    </row>
    <row r="44" spans="1:7" s="12" customFormat="1" ht="24">
      <c r="A44" s="29" t="s">
        <v>107</v>
      </c>
      <c r="B44" s="8" t="s">
        <v>16</v>
      </c>
      <c r="C44" s="8" t="s">
        <v>9</v>
      </c>
      <c r="D44" s="8">
        <v>13</v>
      </c>
      <c r="E44" s="8" t="s">
        <v>27</v>
      </c>
      <c r="F44" s="8">
        <v>997</v>
      </c>
      <c r="G44" s="19">
        <v>1678.1</v>
      </c>
    </row>
    <row r="45" spans="1:7" s="12" customFormat="1" ht="12">
      <c r="A45" s="29" t="s">
        <v>143</v>
      </c>
      <c r="B45" s="8" t="s">
        <v>16</v>
      </c>
      <c r="C45" s="8" t="s">
        <v>9</v>
      </c>
      <c r="D45" s="8">
        <v>13</v>
      </c>
      <c r="E45" s="8" t="s">
        <v>144</v>
      </c>
      <c r="F45" s="8" t="s">
        <v>6</v>
      </c>
      <c r="G45" s="19">
        <f>G46</f>
        <v>231.8</v>
      </c>
    </row>
    <row r="46" spans="1:7" s="12" customFormat="1" ht="72">
      <c r="A46" s="29" t="s">
        <v>150</v>
      </c>
      <c r="B46" s="8" t="s">
        <v>16</v>
      </c>
      <c r="C46" s="8" t="s">
        <v>9</v>
      </c>
      <c r="D46" s="8">
        <v>13</v>
      </c>
      <c r="E46" s="8" t="s">
        <v>145</v>
      </c>
      <c r="F46" s="8" t="s">
        <v>6</v>
      </c>
      <c r="G46" s="19">
        <f>G47</f>
        <v>231.8</v>
      </c>
    </row>
    <row r="47" spans="1:7" s="12" customFormat="1" ht="60">
      <c r="A47" s="29" t="s">
        <v>30</v>
      </c>
      <c r="B47" s="8" t="s">
        <v>16</v>
      </c>
      <c r="C47" s="8" t="s">
        <v>9</v>
      </c>
      <c r="D47" s="8">
        <v>13</v>
      </c>
      <c r="E47" s="8" t="s">
        <v>29</v>
      </c>
      <c r="F47" s="8" t="s">
        <v>6</v>
      </c>
      <c r="G47" s="19">
        <f>G48</f>
        <v>231.8</v>
      </c>
    </row>
    <row r="48" spans="1:7" s="12" customFormat="1" ht="12">
      <c r="A48" s="29" t="s">
        <v>108</v>
      </c>
      <c r="B48" s="8" t="s">
        <v>16</v>
      </c>
      <c r="C48" s="8" t="s">
        <v>9</v>
      </c>
      <c r="D48" s="8">
        <v>13</v>
      </c>
      <c r="E48" s="8" t="s">
        <v>29</v>
      </c>
      <c r="F48" s="8" t="s">
        <v>31</v>
      </c>
      <c r="G48" s="19">
        <v>231.8</v>
      </c>
    </row>
    <row r="49" spans="1:7" s="12" customFormat="1" ht="24">
      <c r="A49" s="29" t="s">
        <v>275</v>
      </c>
      <c r="B49" s="8">
        <v>902</v>
      </c>
      <c r="C49" s="8" t="s">
        <v>10</v>
      </c>
      <c r="D49" s="13"/>
      <c r="E49" s="8"/>
      <c r="F49" s="8"/>
      <c r="G49" s="19">
        <f>G50+G54+G58+G60</f>
        <v>15906.6</v>
      </c>
    </row>
    <row r="50" spans="1:7" s="12" customFormat="1" ht="12">
      <c r="A50" s="29" t="s">
        <v>274</v>
      </c>
      <c r="B50" s="8">
        <v>902</v>
      </c>
      <c r="C50" s="8" t="s">
        <v>10</v>
      </c>
      <c r="D50" s="13" t="s">
        <v>88</v>
      </c>
      <c r="E50" s="8"/>
      <c r="F50" s="8"/>
      <c r="G50" s="19">
        <f>G52</f>
        <v>2000</v>
      </c>
    </row>
    <row r="51" spans="1:7" s="12" customFormat="1" ht="12">
      <c r="A51" s="29" t="s">
        <v>147</v>
      </c>
      <c r="B51" s="8">
        <v>902</v>
      </c>
      <c r="C51" s="8" t="s">
        <v>10</v>
      </c>
      <c r="D51" s="13" t="s">
        <v>88</v>
      </c>
      <c r="E51" s="8">
        <v>7950000</v>
      </c>
      <c r="F51" s="8"/>
      <c r="G51" s="19">
        <f>G52</f>
        <v>2000</v>
      </c>
    </row>
    <row r="52" spans="1:7" s="12" customFormat="1" ht="36">
      <c r="A52" s="29" t="s">
        <v>273</v>
      </c>
      <c r="B52" s="8" t="s">
        <v>16</v>
      </c>
      <c r="C52" s="8" t="s">
        <v>10</v>
      </c>
      <c r="D52" s="13" t="s">
        <v>88</v>
      </c>
      <c r="E52" s="8">
        <v>7950200</v>
      </c>
      <c r="F52" s="8"/>
      <c r="G52" s="19">
        <f>G53</f>
        <v>2000</v>
      </c>
    </row>
    <row r="53" spans="1:7" s="12" customFormat="1" ht="24">
      <c r="A53" s="29" t="s">
        <v>107</v>
      </c>
      <c r="B53" s="8" t="s">
        <v>16</v>
      </c>
      <c r="C53" s="8" t="s">
        <v>10</v>
      </c>
      <c r="D53" s="13" t="s">
        <v>88</v>
      </c>
      <c r="E53" s="8">
        <v>7950200</v>
      </c>
      <c r="F53" s="8">
        <v>997</v>
      </c>
      <c r="G53" s="19">
        <v>2000</v>
      </c>
    </row>
    <row r="54" spans="1:7" s="12" customFormat="1" ht="36">
      <c r="A54" s="29" t="s">
        <v>152</v>
      </c>
      <c r="B54" s="8" t="s">
        <v>16</v>
      </c>
      <c r="C54" s="8" t="s">
        <v>10</v>
      </c>
      <c r="D54" s="8" t="s">
        <v>32</v>
      </c>
      <c r="E54" s="8" t="s">
        <v>6</v>
      </c>
      <c r="F54" s="8" t="s">
        <v>6</v>
      </c>
      <c r="G54" s="19">
        <f>G55</f>
        <v>11400.6</v>
      </c>
    </row>
    <row r="55" spans="1:7" s="12" customFormat="1" ht="12">
      <c r="A55" s="29" t="s">
        <v>33</v>
      </c>
      <c r="B55" s="8" t="s">
        <v>16</v>
      </c>
      <c r="C55" s="8" t="s">
        <v>10</v>
      </c>
      <c r="D55" s="8" t="s">
        <v>32</v>
      </c>
      <c r="E55" s="8" t="s">
        <v>153</v>
      </c>
      <c r="F55" s="8" t="s">
        <v>6</v>
      </c>
      <c r="G55" s="19">
        <f>G56</f>
        <v>11400.6</v>
      </c>
    </row>
    <row r="56" spans="1:7" s="12" customFormat="1" ht="24">
      <c r="A56" s="29" t="s">
        <v>154</v>
      </c>
      <c r="B56" s="8" t="s">
        <v>16</v>
      </c>
      <c r="C56" s="8" t="s">
        <v>10</v>
      </c>
      <c r="D56" s="8" t="s">
        <v>32</v>
      </c>
      <c r="E56" s="8" t="s">
        <v>34</v>
      </c>
      <c r="F56" s="8" t="s">
        <v>6</v>
      </c>
      <c r="G56" s="19">
        <f>G57</f>
        <v>11400.6</v>
      </c>
    </row>
    <row r="57" spans="1:7" s="12" customFormat="1" ht="12">
      <c r="A57" s="29" t="s">
        <v>108</v>
      </c>
      <c r="B57" s="8" t="s">
        <v>16</v>
      </c>
      <c r="C57" s="8" t="s">
        <v>10</v>
      </c>
      <c r="D57" s="8" t="s">
        <v>32</v>
      </c>
      <c r="E57" s="8" t="s">
        <v>34</v>
      </c>
      <c r="F57" s="8" t="s">
        <v>31</v>
      </c>
      <c r="G57" s="19">
        <f>11195.6+205</f>
        <v>11400.6</v>
      </c>
    </row>
    <row r="58" spans="1:7" s="12" customFormat="1" ht="60">
      <c r="A58" s="29" t="s">
        <v>276</v>
      </c>
      <c r="B58" s="8" t="s">
        <v>16</v>
      </c>
      <c r="C58" s="8" t="s">
        <v>10</v>
      </c>
      <c r="D58" s="8" t="s">
        <v>32</v>
      </c>
      <c r="E58" s="8">
        <v>7951900</v>
      </c>
      <c r="F58" s="8"/>
      <c r="G58" s="19">
        <f>G59</f>
        <v>500</v>
      </c>
    </row>
    <row r="59" spans="1:7" s="12" customFormat="1" ht="12">
      <c r="A59" s="29" t="s">
        <v>108</v>
      </c>
      <c r="B59" s="8" t="s">
        <v>16</v>
      </c>
      <c r="C59" s="8" t="s">
        <v>10</v>
      </c>
      <c r="D59" s="8" t="s">
        <v>32</v>
      </c>
      <c r="E59" s="8">
        <v>7951900</v>
      </c>
      <c r="F59" s="8" t="s">
        <v>31</v>
      </c>
      <c r="G59" s="19">
        <v>500</v>
      </c>
    </row>
    <row r="60" spans="1:7" s="12" customFormat="1" ht="24">
      <c r="A60" s="29" t="s">
        <v>328</v>
      </c>
      <c r="B60" s="8" t="s">
        <v>16</v>
      </c>
      <c r="C60" s="8" t="s">
        <v>10</v>
      </c>
      <c r="D60" s="8">
        <v>14</v>
      </c>
      <c r="E60" s="8"/>
      <c r="F60" s="8"/>
      <c r="G60" s="19">
        <f>G61</f>
        <v>2006</v>
      </c>
    </row>
    <row r="61" spans="1:7" s="12" customFormat="1" ht="12">
      <c r="A61" s="29" t="s">
        <v>158</v>
      </c>
      <c r="B61" s="8" t="s">
        <v>16</v>
      </c>
      <c r="C61" s="8" t="s">
        <v>10</v>
      </c>
      <c r="D61" s="8">
        <v>14</v>
      </c>
      <c r="E61" s="8">
        <v>5220000</v>
      </c>
      <c r="F61" s="8"/>
      <c r="G61" s="19">
        <f>G62</f>
        <v>2006</v>
      </c>
    </row>
    <row r="62" spans="1:7" s="12" customFormat="1" ht="24">
      <c r="A62" s="29" t="s">
        <v>329</v>
      </c>
      <c r="B62" s="8" t="s">
        <v>16</v>
      </c>
      <c r="C62" s="8" t="s">
        <v>10</v>
      </c>
      <c r="D62" s="8">
        <v>14</v>
      </c>
      <c r="E62" s="8">
        <v>5220200</v>
      </c>
      <c r="F62" s="8"/>
      <c r="G62" s="19">
        <f>G63</f>
        <v>2006</v>
      </c>
    </row>
    <row r="63" spans="1:7" s="12" customFormat="1" ht="24">
      <c r="A63" s="29" t="s">
        <v>107</v>
      </c>
      <c r="B63" s="8" t="s">
        <v>16</v>
      </c>
      <c r="C63" s="8" t="s">
        <v>10</v>
      </c>
      <c r="D63" s="8">
        <v>14</v>
      </c>
      <c r="E63" s="8">
        <v>5220200</v>
      </c>
      <c r="F63" s="8">
        <v>997</v>
      </c>
      <c r="G63" s="19">
        <v>2006</v>
      </c>
    </row>
    <row r="64" spans="1:7" s="12" customFormat="1" ht="12">
      <c r="A64" s="29" t="s">
        <v>243</v>
      </c>
      <c r="B64" s="8">
        <v>902</v>
      </c>
      <c r="C64" s="13" t="s">
        <v>90</v>
      </c>
      <c r="D64" s="13"/>
      <c r="E64" s="8"/>
      <c r="F64" s="8"/>
      <c r="G64" s="19">
        <f>G65+G68+G72+G76</f>
        <v>28777.5</v>
      </c>
    </row>
    <row r="65" spans="1:7" s="12" customFormat="1" ht="12">
      <c r="A65" s="29" t="s">
        <v>241</v>
      </c>
      <c r="B65" s="8">
        <v>902</v>
      </c>
      <c r="C65" s="13" t="s">
        <v>90</v>
      </c>
      <c r="D65" s="13" t="s">
        <v>89</v>
      </c>
      <c r="E65" s="8"/>
      <c r="F65" s="8"/>
      <c r="G65" s="19">
        <f>G66</f>
        <v>146.2</v>
      </c>
    </row>
    <row r="66" spans="1:7" s="12" customFormat="1" ht="24">
      <c r="A66" s="29" t="s">
        <v>242</v>
      </c>
      <c r="B66" s="8">
        <v>902</v>
      </c>
      <c r="C66" s="13" t="s">
        <v>90</v>
      </c>
      <c r="D66" s="13" t="s">
        <v>89</v>
      </c>
      <c r="E66" s="8">
        <v>5210210</v>
      </c>
      <c r="F66" s="8"/>
      <c r="G66" s="19">
        <f>G67</f>
        <v>146.2</v>
      </c>
    </row>
    <row r="67" spans="1:7" s="12" customFormat="1" ht="24">
      <c r="A67" s="29" t="s">
        <v>124</v>
      </c>
      <c r="B67" s="8">
        <v>902</v>
      </c>
      <c r="C67" s="13" t="s">
        <v>90</v>
      </c>
      <c r="D67" s="13" t="s">
        <v>89</v>
      </c>
      <c r="E67" s="8">
        <v>5210210</v>
      </c>
      <c r="F67" s="8">
        <v>997</v>
      </c>
      <c r="G67" s="19">
        <v>146.2</v>
      </c>
    </row>
    <row r="68" spans="1:7" s="12" customFormat="1" ht="12">
      <c r="A68" s="29" t="s">
        <v>155</v>
      </c>
      <c r="B68" s="8" t="s">
        <v>16</v>
      </c>
      <c r="C68" s="8" t="s">
        <v>20</v>
      </c>
      <c r="D68" s="8" t="s">
        <v>17</v>
      </c>
      <c r="E68" s="8" t="s">
        <v>6</v>
      </c>
      <c r="F68" s="8"/>
      <c r="G68" s="19">
        <f>G69</f>
        <v>25361.8</v>
      </c>
    </row>
    <row r="69" spans="1:7" s="12" customFormat="1" ht="12">
      <c r="A69" s="29" t="s">
        <v>156</v>
      </c>
      <c r="B69" s="8" t="s">
        <v>16</v>
      </c>
      <c r="C69" s="8" t="s">
        <v>20</v>
      </c>
      <c r="D69" s="8" t="s">
        <v>17</v>
      </c>
      <c r="E69" s="8" t="s">
        <v>157</v>
      </c>
      <c r="F69" s="8"/>
      <c r="G69" s="19">
        <f>G70</f>
        <v>25361.8</v>
      </c>
    </row>
    <row r="70" spans="1:7" s="12" customFormat="1" ht="24">
      <c r="A70" s="29" t="s">
        <v>36</v>
      </c>
      <c r="B70" s="8" t="s">
        <v>16</v>
      </c>
      <c r="C70" s="8" t="s">
        <v>20</v>
      </c>
      <c r="D70" s="8" t="s">
        <v>17</v>
      </c>
      <c r="E70" s="8" t="s">
        <v>35</v>
      </c>
      <c r="F70" s="14"/>
      <c r="G70" s="19">
        <f>G71</f>
        <v>25361.8</v>
      </c>
    </row>
    <row r="71" spans="1:7" s="12" customFormat="1" ht="24">
      <c r="A71" s="29" t="s">
        <v>124</v>
      </c>
      <c r="B71" s="8" t="s">
        <v>16</v>
      </c>
      <c r="C71" s="8" t="s">
        <v>20</v>
      </c>
      <c r="D71" s="8" t="s">
        <v>17</v>
      </c>
      <c r="E71" s="8" t="s">
        <v>35</v>
      </c>
      <c r="F71" s="8">
        <v>997</v>
      </c>
      <c r="G71" s="19">
        <v>25361.8</v>
      </c>
    </row>
    <row r="72" spans="1:7" s="12" customFormat="1" ht="12">
      <c r="A72" s="29" t="s">
        <v>161</v>
      </c>
      <c r="B72" s="8" t="s">
        <v>16</v>
      </c>
      <c r="C72" s="8" t="s">
        <v>20</v>
      </c>
      <c r="D72" s="8" t="s">
        <v>26</v>
      </c>
      <c r="E72" s="8"/>
      <c r="F72" s="8"/>
      <c r="G72" s="19">
        <f>G73</f>
        <v>191.9</v>
      </c>
    </row>
    <row r="73" spans="1:7" s="12" customFormat="1" ht="12">
      <c r="A73" s="29" t="s">
        <v>158</v>
      </c>
      <c r="B73" s="8" t="s">
        <v>16</v>
      </c>
      <c r="C73" s="8" t="s">
        <v>20</v>
      </c>
      <c r="D73" s="8" t="s">
        <v>26</v>
      </c>
      <c r="E73" s="8" t="s">
        <v>159</v>
      </c>
      <c r="F73" s="8" t="s">
        <v>6</v>
      </c>
      <c r="G73" s="19">
        <f>G74</f>
        <v>191.9</v>
      </c>
    </row>
    <row r="74" spans="1:7" s="12" customFormat="1" ht="48">
      <c r="A74" s="29" t="s">
        <v>277</v>
      </c>
      <c r="B74" s="8" t="s">
        <v>16</v>
      </c>
      <c r="C74" s="8" t="s">
        <v>20</v>
      </c>
      <c r="D74" s="8" t="s">
        <v>26</v>
      </c>
      <c r="E74" s="8" t="s">
        <v>38</v>
      </c>
      <c r="F74" s="8" t="s">
        <v>6</v>
      </c>
      <c r="G74" s="21">
        <f>G75</f>
        <v>191.9</v>
      </c>
    </row>
    <row r="75" spans="1:7" s="12" customFormat="1" ht="12">
      <c r="A75" s="29" t="s">
        <v>160</v>
      </c>
      <c r="B75" s="8" t="s">
        <v>16</v>
      </c>
      <c r="C75" s="8" t="s">
        <v>20</v>
      </c>
      <c r="D75" s="8" t="s">
        <v>26</v>
      </c>
      <c r="E75" s="8" t="s">
        <v>38</v>
      </c>
      <c r="F75" s="8" t="s">
        <v>37</v>
      </c>
      <c r="G75" s="19">
        <v>191.9</v>
      </c>
    </row>
    <row r="76" spans="1:7" s="12" customFormat="1" ht="12">
      <c r="A76" s="29" t="s">
        <v>162</v>
      </c>
      <c r="B76" s="8" t="s">
        <v>16</v>
      </c>
      <c r="C76" s="8" t="s">
        <v>20</v>
      </c>
      <c r="D76" s="8" t="s">
        <v>41</v>
      </c>
      <c r="E76" s="8" t="s">
        <v>6</v>
      </c>
      <c r="F76" s="8"/>
      <c r="G76" s="19">
        <f>G79+G82+G77</f>
        <v>3077.6</v>
      </c>
    </row>
    <row r="77" spans="1:7" s="12" customFormat="1" ht="24">
      <c r="A77" s="29" t="s">
        <v>244</v>
      </c>
      <c r="B77" s="8">
        <v>902</v>
      </c>
      <c r="C77" s="8" t="s">
        <v>20</v>
      </c>
      <c r="D77" s="8">
        <v>12</v>
      </c>
      <c r="E77" s="8">
        <v>5210206</v>
      </c>
      <c r="F77" s="8"/>
      <c r="G77" s="19">
        <f>G78</f>
        <v>677.6</v>
      </c>
    </row>
    <row r="78" spans="1:7" s="12" customFormat="1" ht="24">
      <c r="A78" s="29" t="s">
        <v>124</v>
      </c>
      <c r="B78" s="8">
        <v>902</v>
      </c>
      <c r="C78" s="8" t="s">
        <v>20</v>
      </c>
      <c r="D78" s="8">
        <v>12</v>
      </c>
      <c r="E78" s="8">
        <v>5210206</v>
      </c>
      <c r="F78" s="8">
        <v>997</v>
      </c>
      <c r="G78" s="19">
        <v>677.6</v>
      </c>
    </row>
    <row r="79" spans="1:7" s="12" customFormat="1" ht="12">
      <c r="A79" s="29" t="s">
        <v>158</v>
      </c>
      <c r="B79" s="8" t="s">
        <v>16</v>
      </c>
      <c r="C79" s="8" t="s">
        <v>20</v>
      </c>
      <c r="D79" s="8" t="s">
        <v>41</v>
      </c>
      <c r="E79" s="8" t="s">
        <v>159</v>
      </c>
      <c r="F79" s="8"/>
      <c r="G79" s="19">
        <f>G80</f>
        <v>400</v>
      </c>
    </row>
    <row r="80" spans="1:7" s="12" customFormat="1" ht="36">
      <c r="A80" s="29" t="s">
        <v>299</v>
      </c>
      <c r="B80" s="8"/>
      <c r="C80" s="8"/>
      <c r="D80" s="8"/>
      <c r="E80" s="8"/>
      <c r="F80" s="8"/>
      <c r="G80" s="19">
        <f>G81</f>
        <v>400</v>
      </c>
    </row>
    <row r="81" spans="1:7" s="12" customFormat="1" ht="12">
      <c r="A81" s="29" t="s">
        <v>160</v>
      </c>
      <c r="B81" s="8" t="s">
        <v>16</v>
      </c>
      <c r="C81" s="8" t="s">
        <v>20</v>
      </c>
      <c r="D81" s="8" t="s">
        <v>41</v>
      </c>
      <c r="E81" s="8" t="s">
        <v>42</v>
      </c>
      <c r="F81" s="8" t="s">
        <v>37</v>
      </c>
      <c r="G81" s="19">
        <v>400</v>
      </c>
    </row>
    <row r="82" spans="1:7" s="12" customFormat="1" ht="12">
      <c r="A82" s="29" t="s">
        <v>147</v>
      </c>
      <c r="B82" s="8" t="s">
        <v>16</v>
      </c>
      <c r="C82" s="8" t="s">
        <v>20</v>
      </c>
      <c r="D82" s="8" t="s">
        <v>41</v>
      </c>
      <c r="E82" s="8" t="s">
        <v>146</v>
      </c>
      <c r="F82" s="8"/>
      <c r="G82" s="19">
        <f>G83</f>
        <v>2000</v>
      </c>
    </row>
    <row r="83" spans="1:7" s="12" customFormat="1" ht="36">
      <c r="A83" s="29" t="s">
        <v>212</v>
      </c>
      <c r="B83" s="8" t="s">
        <v>16</v>
      </c>
      <c r="C83" s="8" t="s">
        <v>20</v>
      </c>
      <c r="D83" s="8" t="s">
        <v>41</v>
      </c>
      <c r="E83" s="8">
        <v>7952400</v>
      </c>
      <c r="F83" s="8"/>
      <c r="G83" s="19">
        <f>G84</f>
        <v>2000</v>
      </c>
    </row>
    <row r="84" spans="1:7" s="12" customFormat="1" ht="12">
      <c r="A84" s="29" t="s">
        <v>160</v>
      </c>
      <c r="B84" s="8" t="s">
        <v>16</v>
      </c>
      <c r="C84" s="8" t="s">
        <v>20</v>
      </c>
      <c r="D84" s="8" t="s">
        <v>41</v>
      </c>
      <c r="E84" s="8">
        <v>7952400</v>
      </c>
      <c r="F84" s="8" t="s">
        <v>37</v>
      </c>
      <c r="G84" s="19">
        <v>2000</v>
      </c>
    </row>
    <row r="85" spans="1:7" s="12" customFormat="1" ht="12">
      <c r="A85" s="29" t="s">
        <v>163</v>
      </c>
      <c r="B85" s="8" t="s">
        <v>16</v>
      </c>
      <c r="C85" s="8" t="s">
        <v>43</v>
      </c>
      <c r="D85" s="8" t="s">
        <v>6</v>
      </c>
      <c r="E85" s="8" t="s">
        <v>6</v>
      </c>
      <c r="F85" s="8"/>
      <c r="G85" s="19">
        <f>G86</f>
        <v>266331.8</v>
      </c>
    </row>
    <row r="86" spans="1:7" s="12" customFormat="1" ht="12">
      <c r="A86" s="29" t="s">
        <v>164</v>
      </c>
      <c r="B86" s="8" t="s">
        <v>16</v>
      </c>
      <c r="C86" s="8" t="s">
        <v>43</v>
      </c>
      <c r="D86" s="8" t="s">
        <v>10</v>
      </c>
      <c r="E86" s="8" t="s">
        <v>6</v>
      </c>
      <c r="F86" s="8"/>
      <c r="G86" s="19">
        <f>G87+G90+G93+G98</f>
        <v>266331.8</v>
      </c>
    </row>
    <row r="87" spans="1:7" s="12" customFormat="1" ht="12">
      <c r="A87" s="29" t="s">
        <v>165</v>
      </c>
      <c r="B87" s="8" t="s">
        <v>16</v>
      </c>
      <c r="C87" s="8" t="s">
        <v>43</v>
      </c>
      <c r="D87" s="8" t="s">
        <v>10</v>
      </c>
      <c r="E87" s="8" t="s">
        <v>166</v>
      </c>
      <c r="F87" s="8" t="s">
        <v>6</v>
      </c>
      <c r="G87" s="19">
        <f>G88</f>
        <v>11827.2</v>
      </c>
    </row>
    <row r="88" spans="1:7" s="12" customFormat="1" ht="48">
      <c r="A88" s="29" t="s">
        <v>46</v>
      </c>
      <c r="B88" s="8" t="s">
        <v>16</v>
      </c>
      <c r="C88" s="8" t="s">
        <v>43</v>
      </c>
      <c r="D88" s="8" t="s">
        <v>10</v>
      </c>
      <c r="E88" s="8" t="s">
        <v>45</v>
      </c>
      <c r="F88" s="8" t="s">
        <v>6</v>
      </c>
      <c r="G88" s="19">
        <f>G89</f>
        <v>11827.2</v>
      </c>
    </row>
    <row r="89" spans="1:7" s="12" customFormat="1" ht="12">
      <c r="A89" s="29" t="s">
        <v>167</v>
      </c>
      <c r="B89" s="8" t="s">
        <v>16</v>
      </c>
      <c r="C89" s="8" t="s">
        <v>43</v>
      </c>
      <c r="D89" s="8" t="s">
        <v>10</v>
      </c>
      <c r="E89" s="8" t="s">
        <v>45</v>
      </c>
      <c r="F89" s="8" t="s">
        <v>40</v>
      </c>
      <c r="G89" s="19">
        <v>11827.2</v>
      </c>
    </row>
    <row r="90" spans="1:7" s="12" customFormat="1" ht="12">
      <c r="A90" s="29" t="s">
        <v>156</v>
      </c>
      <c r="B90" s="8" t="s">
        <v>16</v>
      </c>
      <c r="C90" s="8" t="s">
        <v>43</v>
      </c>
      <c r="D90" s="8" t="s">
        <v>10</v>
      </c>
      <c r="E90" s="8" t="s">
        <v>157</v>
      </c>
      <c r="F90" s="8" t="s">
        <v>6</v>
      </c>
      <c r="G90" s="19">
        <f>G91</f>
        <v>244620.4</v>
      </c>
    </row>
    <row r="91" spans="1:7" s="12" customFormat="1" ht="24">
      <c r="A91" s="29" t="s">
        <v>36</v>
      </c>
      <c r="B91" s="8" t="s">
        <v>16</v>
      </c>
      <c r="C91" s="8" t="s">
        <v>43</v>
      </c>
      <c r="D91" s="8" t="s">
        <v>10</v>
      </c>
      <c r="E91" s="8" t="s">
        <v>35</v>
      </c>
      <c r="F91" s="8" t="s">
        <v>6</v>
      </c>
      <c r="G91" s="19">
        <f>G92</f>
        <v>244620.4</v>
      </c>
    </row>
    <row r="92" spans="1:7" s="12" customFormat="1" ht="12">
      <c r="A92" s="29" t="s">
        <v>168</v>
      </c>
      <c r="B92" s="8" t="s">
        <v>16</v>
      </c>
      <c r="C92" s="8" t="s">
        <v>43</v>
      </c>
      <c r="D92" s="8" t="s">
        <v>10</v>
      </c>
      <c r="E92" s="8" t="s">
        <v>35</v>
      </c>
      <c r="F92" s="8" t="s">
        <v>44</v>
      </c>
      <c r="G92" s="19">
        <v>244620.4</v>
      </c>
    </row>
    <row r="93" spans="1:7" s="12" customFormat="1" ht="12">
      <c r="A93" s="29" t="s">
        <v>200</v>
      </c>
      <c r="B93" s="8" t="s">
        <v>16</v>
      </c>
      <c r="C93" s="8" t="s">
        <v>43</v>
      </c>
      <c r="D93" s="8" t="s">
        <v>10</v>
      </c>
      <c r="E93" s="8" t="s">
        <v>159</v>
      </c>
      <c r="F93" s="8" t="s">
        <v>6</v>
      </c>
      <c r="G93" s="19">
        <f>G94</f>
        <v>6884.2</v>
      </c>
    </row>
    <row r="94" spans="1:7" s="12" customFormat="1" ht="48">
      <c r="A94" s="29" t="s">
        <v>194</v>
      </c>
      <c r="B94" s="8" t="s">
        <v>16</v>
      </c>
      <c r="C94" s="8" t="s">
        <v>43</v>
      </c>
      <c r="D94" s="8" t="s">
        <v>10</v>
      </c>
      <c r="E94" s="8" t="s">
        <v>169</v>
      </c>
      <c r="F94" s="8" t="s">
        <v>6</v>
      </c>
      <c r="G94" s="19">
        <f>G95</f>
        <v>6884.2</v>
      </c>
    </row>
    <row r="95" spans="1:7" s="12" customFormat="1" ht="24">
      <c r="A95" s="29" t="s">
        <v>48</v>
      </c>
      <c r="B95" s="8" t="s">
        <v>16</v>
      </c>
      <c r="C95" s="8" t="s">
        <v>43</v>
      </c>
      <c r="D95" s="8" t="s">
        <v>10</v>
      </c>
      <c r="E95" s="8" t="s">
        <v>47</v>
      </c>
      <c r="F95" s="8" t="s">
        <v>6</v>
      </c>
      <c r="G95" s="19">
        <f>G96</f>
        <v>6884.2</v>
      </c>
    </row>
    <row r="96" spans="1:7" s="12" customFormat="1" ht="12">
      <c r="A96" s="29" t="s">
        <v>168</v>
      </c>
      <c r="B96" s="8" t="s">
        <v>16</v>
      </c>
      <c r="C96" s="8" t="s">
        <v>43</v>
      </c>
      <c r="D96" s="8" t="s">
        <v>10</v>
      </c>
      <c r="E96" s="8" t="s">
        <v>47</v>
      </c>
      <c r="F96" s="8" t="s">
        <v>44</v>
      </c>
      <c r="G96" s="19">
        <v>6884.2</v>
      </c>
    </row>
    <row r="97" spans="1:7" s="12" customFormat="1" ht="48">
      <c r="A97" s="29" t="s">
        <v>300</v>
      </c>
      <c r="B97" s="8" t="s">
        <v>16</v>
      </c>
      <c r="C97" s="8" t="s">
        <v>43</v>
      </c>
      <c r="D97" s="8" t="s">
        <v>10</v>
      </c>
      <c r="E97" s="8"/>
      <c r="F97" s="8"/>
      <c r="G97" s="19">
        <f>G98</f>
        <v>3000</v>
      </c>
    </row>
    <row r="98" spans="1:7" s="12" customFormat="1" ht="24">
      <c r="A98" s="29" t="s">
        <v>124</v>
      </c>
      <c r="B98" s="8" t="s">
        <v>16</v>
      </c>
      <c r="C98" s="8" t="s">
        <v>43</v>
      </c>
      <c r="D98" s="8" t="s">
        <v>10</v>
      </c>
      <c r="E98" s="8">
        <v>7951700</v>
      </c>
      <c r="F98" s="8">
        <v>997</v>
      </c>
      <c r="G98" s="19">
        <v>3000</v>
      </c>
    </row>
    <row r="99" spans="1:7" s="12" customFormat="1" ht="12">
      <c r="A99" s="29" t="s">
        <v>278</v>
      </c>
      <c r="B99" s="8" t="s">
        <v>16</v>
      </c>
      <c r="C99" s="8">
        <v>12</v>
      </c>
      <c r="D99" s="8"/>
      <c r="E99" s="8"/>
      <c r="F99" s="8"/>
      <c r="G99" s="19">
        <f>G100</f>
        <v>190.8</v>
      </c>
    </row>
    <row r="100" spans="1:7" s="12" customFormat="1" ht="12">
      <c r="A100" s="29" t="s">
        <v>279</v>
      </c>
      <c r="B100" s="8" t="s">
        <v>16</v>
      </c>
      <c r="C100" s="8">
        <v>12</v>
      </c>
      <c r="D100" s="8" t="s">
        <v>9</v>
      </c>
      <c r="E100" s="8"/>
      <c r="F100" s="8"/>
      <c r="G100" s="19">
        <f>G101</f>
        <v>190.8</v>
      </c>
    </row>
    <row r="101" spans="1:7" s="12" customFormat="1" ht="24">
      <c r="A101" s="29" t="s">
        <v>280</v>
      </c>
      <c r="B101" s="8" t="s">
        <v>16</v>
      </c>
      <c r="C101" s="8">
        <v>12</v>
      </c>
      <c r="D101" s="8" t="s">
        <v>9</v>
      </c>
      <c r="E101" s="8">
        <v>4500000</v>
      </c>
      <c r="F101" s="8"/>
      <c r="G101" s="19">
        <f>G102</f>
        <v>190.8</v>
      </c>
    </row>
    <row r="102" spans="1:7" s="12" customFormat="1" ht="24">
      <c r="A102" s="29" t="s">
        <v>281</v>
      </c>
      <c r="B102" s="8" t="s">
        <v>16</v>
      </c>
      <c r="C102" s="8">
        <v>12</v>
      </c>
      <c r="D102" s="8" t="s">
        <v>9</v>
      </c>
      <c r="E102" s="8">
        <v>4508500</v>
      </c>
      <c r="F102" s="8"/>
      <c r="G102" s="19">
        <f>G103</f>
        <v>190.8</v>
      </c>
    </row>
    <row r="103" spans="1:7" s="12" customFormat="1" ht="24">
      <c r="A103" s="29" t="s">
        <v>264</v>
      </c>
      <c r="B103" s="8" t="s">
        <v>16</v>
      </c>
      <c r="C103" s="8">
        <v>12</v>
      </c>
      <c r="D103" s="8" t="s">
        <v>9</v>
      </c>
      <c r="E103" s="8">
        <v>4508500</v>
      </c>
      <c r="F103" s="8">
        <v>997</v>
      </c>
      <c r="G103" s="19">
        <v>190.8</v>
      </c>
    </row>
    <row r="104" spans="1:7" s="12" customFormat="1" ht="12">
      <c r="A104" s="29" t="s">
        <v>282</v>
      </c>
      <c r="B104" s="8" t="s">
        <v>16</v>
      </c>
      <c r="C104" s="8">
        <v>12</v>
      </c>
      <c r="D104" s="8" t="s">
        <v>17</v>
      </c>
      <c r="E104" s="8"/>
      <c r="F104" s="8"/>
      <c r="G104" s="19">
        <f>G105</f>
        <v>4700</v>
      </c>
    </row>
    <row r="105" spans="1:7" s="12" customFormat="1" ht="24">
      <c r="A105" s="29" t="s">
        <v>283</v>
      </c>
      <c r="B105" s="8" t="s">
        <v>16</v>
      </c>
      <c r="C105" s="8">
        <v>12</v>
      </c>
      <c r="D105" s="8" t="s">
        <v>17</v>
      </c>
      <c r="E105" s="8">
        <v>4500000</v>
      </c>
      <c r="F105" s="8"/>
      <c r="G105" s="19">
        <f>G106</f>
        <v>4700</v>
      </c>
    </row>
    <row r="106" spans="1:7" s="12" customFormat="1" ht="24">
      <c r="A106" s="29" t="s">
        <v>281</v>
      </c>
      <c r="B106" s="8" t="s">
        <v>16</v>
      </c>
      <c r="C106" s="8">
        <v>12</v>
      </c>
      <c r="D106" s="8" t="s">
        <v>17</v>
      </c>
      <c r="E106" s="8">
        <v>4508500</v>
      </c>
      <c r="F106" s="8"/>
      <c r="G106" s="19">
        <f>G107</f>
        <v>4700</v>
      </c>
    </row>
    <row r="107" spans="1:7" s="12" customFormat="1" ht="24">
      <c r="A107" s="29" t="s">
        <v>264</v>
      </c>
      <c r="B107" s="8" t="s">
        <v>16</v>
      </c>
      <c r="C107" s="8">
        <v>12</v>
      </c>
      <c r="D107" s="8" t="s">
        <v>17</v>
      </c>
      <c r="E107" s="8">
        <v>4508500</v>
      </c>
      <c r="F107" s="8">
        <v>997</v>
      </c>
      <c r="G107" s="19">
        <v>4700</v>
      </c>
    </row>
    <row r="108" spans="1:7" s="12" customFormat="1" ht="12">
      <c r="A108" s="29"/>
      <c r="B108" s="8"/>
      <c r="C108" s="8"/>
      <c r="D108" s="8"/>
      <c r="E108" s="8"/>
      <c r="F108" s="8"/>
      <c r="G108" s="19"/>
    </row>
    <row r="109" spans="1:7" s="12" customFormat="1" ht="24">
      <c r="A109" s="30" t="s">
        <v>136</v>
      </c>
      <c r="B109" s="10" t="s">
        <v>137</v>
      </c>
      <c r="C109" s="10" t="s">
        <v>6</v>
      </c>
      <c r="D109" s="10" t="s">
        <v>6</v>
      </c>
      <c r="E109" s="10" t="s">
        <v>6</v>
      </c>
      <c r="F109" s="10" t="s">
        <v>6</v>
      </c>
      <c r="G109" s="18">
        <f>G110</f>
        <v>9074.9</v>
      </c>
    </row>
    <row r="110" spans="1:7" s="12" customFormat="1" ht="12">
      <c r="A110" s="29" t="s">
        <v>138</v>
      </c>
      <c r="B110" s="8" t="s">
        <v>137</v>
      </c>
      <c r="C110" s="8" t="s">
        <v>9</v>
      </c>
      <c r="D110" s="8" t="s">
        <v>6</v>
      </c>
      <c r="E110" s="8" t="s">
        <v>6</v>
      </c>
      <c r="F110" s="8" t="s">
        <v>6</v>
      </c>
      <c r="G110" s="19">
        <f>G111+G118</f>
        <v>9074.9</v>
      </c>
    </row>
    <row r="111" spans="1:7" s="12" customFormat="1" ht="36">
      <c r="A111" s="29" t="s">
        <v>170</v>
      </c>
      <c r="B111" s="8" t="s">
        <v>137</v>
      </c>
      <c r="C111" s="8" t="s">
        <v>9</v>
      </c>
      <c r="D111" s="8" t="s">
        <v>49</v>
      </c>
      <c r="E111" s="8" t="s">
        <v>6</v>
      </c>
      <c r="F111" s="8" t="s">
        <v>6</v>
      </c>
      <c r="G111" s="19">
        <f>G112</f>
        <v>7069.8</v>
      </c>
    </row>
    <row r="112" spans="1:7" s="12" customFormat="1" ht="48">
      <c r="A112" s="29" t="s">
        <v>106</v>
      </c>
      <c r="B112" s="8" t="s">
        <v>137</v>
      </c>
      <c r="C112" s="8" t="s">
        <v>9</v>
      </c>
      <c r="D112" s="8" t="s">
        <v>49</v>
      </c>
      <c r="E112" s="8" t="s">
        <v>140</v>
      </c>
      <c r="F112" s="8" t="s">
        <v>6</v>
      </c>
      <c r="G112" s="19">
        <f>G113</f>
        <v>7069.8</v>
      </c>
    </row>
    <row r="113" spans="1:7" s="12" customFormat="1" ht="12">
      <c r="A113" s="29" t="s">
        <v>12</v>
      </c>
      <c r="B113" s="8" t="s">
        <v>137</v>
      </c>
      <c r="C113" s="8" t="s">
        <v>9</v>
      </c>
      <c r="D113" s="8" t="s">
        <v>49</v>
      </c>
      <c r="E113" s="8" t="s">
        <v>11</v>
      </c>
      <c r="F113" s="8" t="s">
        <v>6</v>
      </c>
      <c r="G113" s="19">
        <f>G114</f>
        <v>7069.8</v>
      </c>
    </row>
    <row r="114" spans="1:7" s="12" customFormat="1" ht="24">
      <c r="A114" s="29" t="s">
        <v>107</v>
      </c>
      <c r="B114" s="8" t="s">
        <v>137</v>
      </c>
      <c r="C114" s="8" t="s">
        <v>9</v>
      </c>
      <c r="D114" s="8" t="s">
        <v>49</v>
      </c>
      <c r="E114" s="8" t="s">
        <v>11</v>
      </c>
      <c r="F114" s="8">
        <v>997</v>
      </c>
      <c r="G114" s="19">
        <v>7069.8</v>
      </c>
    </row>
    <row r="115" spans="1:7" s="12" customFormat="1" ht="12">
      <c r="A115" s="29" t="s">
        <v>252</v>
      </c>
      <c r="B115" s="13" t="s">
        <v>253</v>
      </c>
      <c r="C115" s="13" t="s">
        <v>270</v>
      </c>
      <c r="D115" s="13" t="s">
        <v>89</v>
      </c>
      <c r="E115" s="13"/>
      <c r="F115" s="13"/>
      <c r="G115" s="22">
        <f>G116</f>
        <v>2005.1</v>
      </c>
    </row>
    <row r="116" spans="1:7" s="12" customFormat="1" ht="12">
      <c r="A116" s="29" t="s">
        <v>254</v>
      </c>
      <c r="B116" s="13" t="s">
        <v>253</v>
      </c>
      <c r="C116" s="13" t="s">
        <v>270</v>
      </c>
      <c r="D116" s="13" t="s">
        <v>89</v>
      </c>
      <c r="E116" s="13" t="s">
        <v>255</v>
      </c>
      <c r="F116" s="13"/>
      <c r="G116" s="22">
        <f>G117</f>
        <v>2005.1</v>
      </c>
    </row>
    <row r="117" spans="1:7" s="12" customFormat="1" ht="12">
      <c r="A117" s="29" t="s">
        <v>256</v>
      </c>
      <c r="B117" s="13" t="s">
        <v>253</v>
      </c>
      <c r="C117" s="13" t="s">
        <v>270</v>
      </c>
      <c r="D117" s="13" t="s">
        <v>89</v>
      </c>
      <c r="E117" s="13" t="s">
        <v>257</v>
      </c>
      <c r="F117" s="13"/>
      <c r="G117" s="22">
        <f>G118</f>
        <v>2005.1</v>
      </c>
    </row>
    <row r="118" spans="1:7" s="12" customFormat="1" ht="12">
      <c r="A118" s="29" t="s">
        <v>258</v>
      </c>
      <c r="B118" s="13" t="s">
        <v>253</v>
      </c>
      <c r="C118" s="13" t="s">
        <v>270</v>
      </c>
      <c r="D118" s="13" t="s">
        <v>89</v>
      </c>
      <c r="E118" s="13" t="s">
        <v>257</v>
      </c>
      <c r="F118" s="13" t="s">
        <v>259</v>
      </c>
      <c r="G118" s="22">
        <v>2005.1</v>
      </c>
    </row>
    <row r="119" spans="1:7" s="11" customFormat="1" ht="12">
      <c r="A119" s="30" t="s">
        <v>53</v>
      </c>
      <c r="B119" s="10" t="s">
        <v>54</v>
      </c>
      <c r="C119" s="10" t="s">
        <v>6</v>
      </c>
      <c r="D119" s="10" t="s">
        <v>6</v>
      </c>
      <c r="E119" s="10" t="s">
        <v>6</v>
      </c>
      <c r="F119" s="10" t="s">
        <v>6</v>
      </c>
      <c r="G119" s="18">
        <f>G120+G127</f>
        <v>68328.9</v>
      </c>
    </row>
    <row r="120" spans="1:7" s="11" customFormat="1" ht="12">
      <c r="A120" s="29" t="s">
        <v>171</v>
      </c>
      <c r="B120" s="8" t="s">
        <v>54</v>
      </c>
      <c r="C120" s="8" t="s">
        <v>50</v>
      </c>
      <c r="D120" s="8" t="s">
        <v>6</v>
      </c>
      <c r="E120" s="10"/>
      <c r="F120" s="10"/>
      <c r="G120" s="19">
        <f>G121</f>
        <v>21932.9</v>
      </c>
    </row>
    <row r="121" spans="1:7" s="11" customFormat="1" ht="12">
      <c r="A121" s="29" t="s">
        <v>172</v>
      </c>
      <c r="B121" s="8" t="s">
        <v>54</v>
      </c>
      <c r="C121" s="8" t="s">
        <v>50</v>
      </c>
      <c r="D121" s="8" t="s">
        <v>17</v>
      </c>
      <c r="E121" s="10"/>
      <c r="F121" s="10"/>
      <c r="G121" s="19">
        <f>G123</f>
        <v>21932.9</v>
      </c>
    </row>
    <row r="122" spans="1:7" s="11" customFormat="1" ht="12">
      <c r="A122" s="36" t="s">
        <v>100</v>
      </c>
      <c r="B122" s="8" t="s">
        <v>54</v>
      </c>
      <c r="C122" s="8" t="s">
        <v>50</v>
      </c>
      <c r="D122" s="8" t="s">
        <v>17</v>
      </c>
      <c r="E122" s="8">
        <v>7950000</v>
      </c>
      <c r="F122" s="10"/>
      <c r="G122" s="19">
        <f>G123</f>
        <v>21932.9</v>
      </c>
    </row>
    <row r="123" spans="1:7" s="11" customFormat="1" ht="36">
      <c r="A123" s="29" t="s">
        <v>247</v>
      </c>
      <c r="B123" s="13">
        <v>906</v>
      </c>
      <c r="C123" s="13" t="s">
        <v>173</v>
      </c>
      <c r="D123" s="13" t="s">
        <v>88</v>
      </c>
      <c r="E123" s="8">
        <v>7951500</v>
      </c>
      <c r="F123" s="10"/>
      <c r="G123" s="19">
        <f>G124+G125</f>
        <v>21932.9</v>
      </c>
    </row>
    <row r="124" spans="1:7" s="12" customFormat="1" ht="24">
      <c r="A124" s="29" t="s">
        <v>213</v>
      </c>
      <c r="B124" s="8" t="s">
        <v>54</v>
      </c>
      <c r="C124" s="8" t="s">
        <v>50</v>
      </c>
      <c r="D124" s="8" t="s">
        <v>17</v>
      </c>
      <c r="E124" s="8" t="s">
        <v>55</v>
      </c>
      <c r="F124" s="8">
        <v>981</v>
      </c>
      <c r="G124" s="19">
        <v>21712.9</v>
      </c>
    </row>
    <row r="125" spans="1:7" s="12" customFormat="1" ht="12">
      <c r="A125" s="29" t="s">
        <v>292</v>
      </c>
      <c r="B125" s="8" t="s">
        <v>54</v>
      </c>
      <c r="C125" s="8" t="s">
        <v>50</v>
      </c>
      <c r="D125" s="13" t="s">
        <v>293</v>
      </c>
      <c r="E125" s="8"/>
      <c r="F125" s="8"/>
      <c r="G125" s="19">
        <f>G126</f>
        <v>220</v>
      </c>
    </row>
    <row r="126" spans="1:7" s="12" customFormat="1" ht="24">
      <c r="A126" s="29" t="s">
        <v>294</v>
      </c>
      <c r="B126" s="8" t="s">
        <v>54</v>
      </c>
      <c r="C126" s="8" t="s">
        <v>50</v>
      </c>
      <c r="D126" s="13" t="s">
        <v>293</v>
      </c>
      <c r="E126" s="8">
        <v>7951500</v>
      </c>
      <c r="F126" s="8">
        <v>982</v>
      </c>
      <c r="G126" s="19">
        <v>220</v>
      </c>
    </row>
    <row r="127" spans="1:7" s="12" customFormat="1" ht="12">
      <c r="A127" s="30" t="s">
        <v>301</v>
      </c>
      <c r="B127" s="8" t="s">
        <v>54</v>
      </c>
      <c r="C127" s="8" t="s">
        <v>39</v>
      </c>
      <c r="D127" s="8" t="s">
        <v>6</v>
      </c>
      <c r="E127" s="8" t="s">
        <v>6</v>
      </c>
      <c r="F127" s="8"/>
      <c r="G127" s="19">
        <f>G128</f>
        <v>46396</v>
      </c>
    </row>
    <row r="128" spans="1:7" s="12" customFormat="1" ht="12">
      <c r="A128" s="29" t="s">
        <v>246</v>
      </c>
      <c r="B128" s="8">
        <v>906</v>
      </c>
      <c r="C128" s="8" t="s">
        <v>39</v>
      </c>
      <c r="D128" s="8" t="s">
        <v>9</v>
      </c>
      <c r="E128" s="8"/>
      <c r="F128" s="8"/>
      <c r="G128" s="19">
        <f>G129+G133+G143+G141</f>
        <v>46396</v>
      </c>
    </row>
    <row r="129" spans="1:7" s="12" customFormat="1" ht="12">
      <c r="A129" s="29" t="s">
        <v>200</v>
      </c>
      <c r="B129" s="8" t="s">
        <v>54</v>
      </c>
      <c r="C129" s="8" t="s">
        <v>39</v>
      </c>
      <c r="D129" s="8" t="s">
        <v>9</v>
      </c>
      <c r="E129" s="8">
        <v>5220000</v>
      </c>
      <c r="F129" s="8"/>
      <c r="G129" s="19">
        <f>G130</f>
        <v>35.3</v>
      </c>
    </row>
    <row r="130" spans="1:7" s="12" customFormat="1" ht="48">
      <c r="A130" s="29" t="s">
        <v>219</v>
      </c>
      <c r="B130" s="8">
        <v>906</v>
      </c>
      <c r="C130" s="13" t="s">
        <v>174</v>
      </c>
      <c r="D130" s="13" t="s">
        <v>89</v>
      </c>
      <c r="E130" s="8">
        <v>5222800</v>
      </c>
      <c r="F130" s="8"/>
      <c r="G130" s="19">
        <f>G131</f>
        <v>35.3</v>
      </c>
    </row>
    <row r="131" spans="1:7" s="12" customFormat="1" ht="24">
      <c r="A131" s="29" t="s">
        <v>245</v>
      </c>
      <c r="B131" s="8" t="s">
        <v>54</v>
      </c>
      <c r="C131" s="8" t="s">
        <v>39</v>
      </c>
      <c r="D131" s="8" t="s">
        <v>9</v>
      </c>
      <c r="E131" s="8">
        <v>5222800</v>
      </c>
      <c r="F131" s="8">
        <v>955</v>
      </c>
      <c r="G131" s="19">
        <v>35.3</v>
      </c>
    </row>
    <row r="132" spans="1:7" s="12" customFormat="1" ht="12">
      <c r="A132" s="36" t="s">
        <v>100</v>
      </c>
      <c r="B132" s="8">
        <v>906</v>
      </c>
      <c r="C132" s="8" t="s">
        <v>39</v>
      </c>
      <c r="D132" s="8" t="s">
        <v>9</v>
      </c>
      <c r="E132" s="8">
        <v>7950000</v>
      </c>
      <c r="F132" s="8"/>
      <c r="G132" s="19">
        <f>G133+G142</f>
        <v>42144.6</v>
      </c>
    </row>
    <row r="133" spans="1:7" s="12" customFormat="1" ht="36">
      <c r="A133" s="29" t="s">
        <v>247</v>
      </c>
      <c r="B133" s="8">
        <v>906</v>
      </c>
      <c r="C133" s="8" t="s">
        <v>39</v>
      </c>
      <c r="D133" s="8" t="s">
        <v>9</v>
      </c>
      <c r="E133" s="8">
        <v>7951500</v>
      </c>
      <c r="F133" s="8"/>
      <c r="G133" s="19">
        <f>G134+G135+G136+G137+G138+G139+G140</f>
        <v>42044.6</v>
      </c>
    </row>
    <row r="134" spans="1:7" s="12" customFormat="1" ht="12">
      <c r="A134" s="29" t="s">
        <v>295</v>
      </c>
      <c r="B134" s="8" t="s">
        <v>54</v>
      </c>
      <c r="C134" s="8" t="s">
        <v>39</v>
      </c>
      <c r="D134" s="8" t="s">
        <v>9</v>
      </c>
      <c r="E134" s="8" t="s">
        <v>55</v>
      </c>
      <c r="F134" s="8">
        <v>983</v>
      </c>
      <c r="G134" s="19">
        <f>1040+500</f>
        <v>1540</v>
      </c>
    </row>
    <row r="135" spans="1:7" s="12" customFormat="1" ht="36">
      <c r="A135" s="29" t="s">
        <v>214</v>
      </c>
      <c r="B135" s="8" t="s">
        <v>54</v>
      </c>
      <c r="C135" s="8" t="s">
        <v>39</v>
      </c>
      <c r="D135" s="8" t="s">
        <v>9</v>
      </c>
      <c r="E135" s="8" t="s">
        <v>55</v>
      </c>
      <c r="F135" s="8">
        <v>984</v>
      </c>
      <c r="G135" s="19">
        <v>16647.7</v>
      </c>
    </row>
    <row r="136" spans="1:7" s="12" customFormat="1" ht="24">
      <c r="A136" s="29" t="s">
        <v>215</v>
      </c>
      <c r="B136" s="8" t="s">
        <v>54</v>
      </c>
      <c r="C136" s="8" t="s">
        <v>39</v>
      </c>
      <c r="D136" s="8" t="s">
        <v>9</v>
      </c>
      <c r="E136" s="8" t="s">
        <v>55</v>
      </c>
      <c r="F136" s="8">
        <v>985</v>
      </c>
      <c r="G136" s="19">
        <v>1000</v>
      </c>
    </row>
    <row r="137" spans="1:7" s="12" customFormat="1" ht="24">
      <c r="A137" s="29" t="s">
        <v>216</v>
      </c>
      <c r="B137" s="8" t="s">
        <v>54</v>
      </c>
      <c r="C137" s="8" t="s">
        <v>39</v>
      </c>
      <c r="D137" s="8" t="s">
        <v>9</v>
      </c>
      <c r="E137" s="8" t="s">
        <v>55</v>
      </c>
      <c r="F137" s="8">
        <v>986</v>
      </c>
      <c r="G137" s="19">
        <v>10314.5</v>
      </c>
    </row>
    <row r="138" spans="1:7" s="12" customFormat="1" ht="24">
      <c r="A138" s="29" t="s">
        <v>217</v>
      </c>
      <c r="B138" s="8" t="s">
        <v>54</v>
      </c>
      <c r="C138" s="8" t="s">
        <v>39</v>
      </c>
      <c r="D138" s="8" t="s">
        <v>9</v>
      </c>
      <c r="E138" s="8" t="s">
        <v>55</v>
      </c>
      <c r="F138" s="8">
        <v>987</v>
      </c>
      <c r="G138" s="19">
        <v>8319.4</v>
      </c>
    </row>
    <row r="139" spans="1:7" s="12" customFormat="1" ht="24">
      <c r="A139" s="29" t="s">
        <v>296</v>
      </c>
      <c r="B139" s="8" t="s">
        <v>54</v>
      </c>
      <c r="C139" s="8" t="s">
        <v>39</v>
      </c>
      <c r="D139" s="8" t="s">
        <v>9</v>
      </c>
      <c r="E139" s="8" t="s">
        <v>55</v>
      </c>
      <c r="F139" s="8">
        <v>988</v>
      </c>
      <c r="G139" s="19">
        <v>1980</v>
      </c>
    </row>
    <row r="140" spans="1:7" s="12" customFormat="1" ht="24">
      <c r="A140" s="29" t="s">
        <v>56</v>
      </c>
      <c r="B140" s="8" t="s">
        <v>54</v>
      </c>
      <c r="C140" s="8" t="s">
        <v>39</v>
      </c>
      <c r="D140" s="8" t="s">
        <v>9</v>
      </c>
      <c r="E140" s="8" t="s">
        <v>55</v>
      </c>
      <c r="F140" s="8">
        <v>989</v>
      </c>
      <c r="G140" s="19">
        <v>2243</v>
      </c>
    </row>
    <row r="141" spans="1:7" s="12" customFormat="1" ht="36">
      <c r="A141" s="29" t="s">
        <v>272</v>
      </c>
      <c r="B141" s="8" t="s">
        <v>54</v>
      </c>
      <c r="C141" s="8" t="s">
        <v>39</v>
      </c>
      <c r="D141" s="8" t="s">
        <v>9</v>
      </c>
      <c r="E141" s="8">
        <v>7951800</v>
      </c>
      <c r="F141" s="8"/>
      <c r="G141" s="19">
        <f>G142</f>
        <v>100</v>
      </c>
    </row>
    <row r="142" spans="1:7" s="12" customFormat="1" ht="36">
      <c r="A142" s="29" t="s">
        <v>297</v>
      </c>
      <c r="B142" s="8" t="s">
        <v>54</v>
      </c>
      <c r="C142" s="8" t="s">
        <v>39</v>
      </c>
      <c r="D142" s="8" t="s">
        <v>9</v>
      </c>
      <c r="E142" s="8">
        <v>7951800</v>
      </c>
      <c r="F142" s="8">
        <v>984</v>
      </c>
      <c r="G142" s="19">
        <v>100</v>
      </c>
    </row>
    <row r="143" spans="1:7" s="12" customFormat="1" ht="12">
      <c r="A143" s="29" t="s">
        <v>298</v>
      </c>
      <c r="B143" s="8" t="s">
        <v>54</v>
      </c>
      <c r="C143" s="8" t="s">
        <v>39</v>
      </c>
      <c r="D143" s="13" t="s">
        <v>90</v>
      </c>
      <c r="E143" s="8" t="s">
        <v>6</v>
      </c>
      <c r="F143" s="8" t="s">
        <v>6</v>
      </c>
      <c r="G143" s="19">
        <f>G144+G147</f>
        <v>4216.1</v>
      </c>
    </row>
    <row r="144" spans="1:7" s="12" customFormat="1" ht="48">
      <c r="A144" s="29" t="s">
        <v>106</v>
      </c>
      <c r="B144" s="8" t="s">
        <v>54</v>
      </c>
      <c r="C144" s="8" t="s">
        <v>39</v>
      </c>
      <c r="D144" s="13" t="s">
        <v>90</v>
      </c>
      <c r="E144" s="8" t="s">
        <v>140</v>
      </c>
      <c r="F144" s="8" t="s">
        <v>6</v>
      </c>
      <c r="G144" s="19">
        <f>G145</f>
        <v>2145.7</v>
      </c>
    </row>
    <row r="145" spans="1:7" s="12" customFormat="1" ht="12">
      <c r="A145" s="29" t="s">
        <v>12</v>
      </c>
      <c r="B145" s="8" t="s">
        <v>54</v>
      </c>
      <c r="C145" s="8" t="s">
        <v>39</v>
      </c>
      <c r="D145" s="13" t="s">
        <v>90</v>
      </c>
      <c r="E145" s="8" t="s">
        <v>11</v>
      </c>
      <c r="F145" s="8" t="s">
        <v>6</v>
      </c>
      <c r="G145" s="19">
        <f>G146</f>
        <v>2145.7</v>
      </c>
    </row>
    <row r="146" spans="1:7" s="12" customFormat="1" ht="24">
      <c r="A146" s="29" t="s">
        <v>107</v>
      </c>
      <c r="B146" s="8" t="s">
        <v>54</v>
      </c>
      <c r="C146" s="8" t="s">
        <v>39</v>
      </c>
      <c r="D146" s="13" t="s">
        <v>90</v>
      </c>
      <c r="E146" s="8" t="s">
        <v>11</v>
      </c>
      <c r="F146" s="8">
        <v>997</v>
      </c>
      <c r="G146" s="19">
        <v>2145.7</v>
      </c>
    </row>
    <row r="147" spans="1:7" s="12" customFormat="1" ht="48">
      <c r="A147" s="29" t="s">
        <v>51</v>
      </c>
      <c r="B147" s="8" t="s">
        <v>54</v>
      </c>
      <c r="C147" s="8" t="s">
        <v>39</v>
      </c>
      <c r="D147" s="13" t="s">
        <v>90</v>
      </c>
      <c r="E147" s="8" t="s">
        <v>175</v>
      </c>
      <c r="F147" s="8"/>
      <c r="G147" s="19">
        <f>G149</f>
        <v>2070.4</v>
      </c>
    </row>
    <row r="148" spans="1:7" s="12" customFormat="1" ht="24">
      <c r="A148" s="29" t="s">
        <v>154</v>
      </c>
      <c r="B148" s="8" t="s">
        <v>54</v>
      </c>
      <c r="C148" s="8" t="s">
        <v>39</v>
      </c>
      <c r="D148" s="13" t="s">
        <v>90</v>
      </c>
      <c r="E148" s="8" t="s">
        <v>52</v>
      </c>
      <c r="F148" s="8"/>
      <c r="G148" s="19">
        <f>G149</f>
        <v>2070.4</v>
      </c>
    </row>
    <row r="149" spans="1:7" s="12" customFormat="1" ht="12">
      <c r="A149" s="29" t="s">
        <v>108</v>
      </c>
      <c r="B149" s="8" t="s">
        <v>54</v>
      </c>
      <c r="C149" s="8" t="s">
        <v>39</v>
      </c>
      <c r="D149" s="13" t="s">
        <v>90</v>
      </c>
      <c r="E149" s="8" t="s">
        <v>52</v>
      </c>
      <c r="F149" s="8" t="s">
        <v>31</v>
      </c>
      <c r="G149" s="19">
        <v>2070.4</v>
      </c>
    </row>
    <row r="150" spans="1:7" s="11" customFormat="1" ht="24">
      <c r="A150" s="30" t="s">
        <v>98</v>
      </c>
      <c r="B150" s="10" t="s">
        <v>99</v>
      </c>
      <c r="C150" s="10" t="s">
        <v>6</v>
      </c>
      <c r="D150" s="10" t="s">
        <v>6</v>
      </c>
      <c r="E150" s="10" t="s">
        <v>6</v>
      </c>
      <c r="F150" s="10" t="s">
        <v>6</v>
      </c>
      <c r="G150" s="18">
        <f>G154+G204+G151</f>
        <v>451134.9</v>
      </c>
    </row>
    <row r="151" spans="1:7" s="11" customFormat="1" ht="24">
      <c r="A151" s="29" t="s">
        <v>267</v>
      </c>
      <c r="B151" s="8" t="s">
        <v>99</v>
      </c>
      <c r="C151" s="13"/>
      <c r="D151" s="13"/>
      <c r="E151" s="13"/>
      <c r="F151" s="13"/>
      <c r="G151" s="19">
        <f>G152</f>
        <v>954</v>
      </c>
    </row>
    <row r="152" spans="1:7" s="11" customFormat="1" ht="12">
      <c r="A152" s="29" t="s">
        <v>268</v>
      </c>
      <c r="B152" s="8" t="s">
        <v>99</v>
      </c>
      <c r="C152" s="13" t="s">
        <v>89</v>
      </c>
      <c r="D152" s="13" t="s">
        <v>265</v>
      </c>
      <c r="E152" s="13"/>
      <c r="F152" s="13"/>
      <c r="G152" s="19">
        <f>G153</f>
        <v>954</v>
      </c>
    </row>
    <row r="153" spans="1:7" s="11" customFormat="1" ht="12">
      <c r="A153" s="29" t="s">
        <v>108</v>
      </c>
      <c r="B153" s="8" t="s">
        <v>99</v>
      </c>
      <c r="C153" s="13" t="s">
        <v>89</v>
      </c>
      <c r="D153" s="13" t="s">
        <v>265</v>
      </c>
      <c r="E153" s="13" t="s">
        <v>266</v>
      </c>
      <c r="F153" s="13" t="s">
        <v>302</v>
      </c>
      <c r="G153" s="19">
        <v>954</v>
      </c>
    </row>
    <row r="154" spans="1:7" s="11" customFormat="1" ht="12">
      <c r="A154" s="29" t="s">
        <v>171</v>
      </c>
      <c r="B154" s="8" t="s">
        <v>99</v>
      </c>
      <c r="C154" s="8" t="s">
        <v>50</v>
      </c>
      <c r="D154" s="8" t="s">
        <v>6</v>
      </c>
      <c r="E154" s="8" t="s">
        <v>6</v>
      </c>
      <c r="F154" s="8" t="s">
        <v>6</v>
      </c>
      <c r="G154" s="19">
        <f>G155+G161+G177+G187</f>
        <v>424037.9</v>
      </c>
    </row>
    <row r="155" spans="1:7" s="11" customFormat="1" ht="12">
      <c r="A155" s="29" t="s">
        <v>176</v>
      </c>
      <c r="B155" s="8" t="s">
        <v>99</v>
      </c>
      <c r="C155" s="8" t="s">
        <v>50</v>
      </c>
      <c r="D155" s="8" t="s">
        <v>9</v>
      </c>
      <c r="E155" s="8" t="s">
        <v>6</v>
      </c>
      <c r="F155" s="8" t="s">
        <v>6</v>
      </c>
      <c r="G155" s="19">
        <f>G156</f>
        <v>152154.40000000002</v>
      </c>
    </row>
    <row r="156" spans="1:7" s="11" customFormat="1" ht="12">
      <c r="A156" s="36" t="s">
        <v>100</v>
      </c>
      <c r="B156" s="8" t="s">
        <v>99</v>
      </c>
      <c r="C156" s="8" t="s">
        <v>50</v>
      </c>
      <c r="D156" s="8" t="s">
        <v>9</v>
      </c>
      <c r="E156" s="8">
        <v>7950000</v>
      </c>
      <c r="F156" s="8" t="s">
        <v>6</v>
      </c>
      <c r="G156" s="19">
        <f>G157+G159</f>
        <v>152154.40000000002</v>
      </c>
    </row>
    <row r="157" spans="1:7" s="11" customFormat="1" ht="36">
      <c r="A157" s="36" t="s">
        <v>177</v>
      </c>
      <c r="B157" s="8" t="s">
        <v>99</v>
      </c>
      <c r="C157" s="8" t="s">
        <v>50</v>
      </c>
      <c r="D157" s="8" t="s">
        <v>9</v>
      </c>
      <c r="E157" s="8">
        <v>7950600</v>
      </c>
      <c r="F157" s="8" t="s">
        <v>6</v>
      </c>
      <c r="G157" s="19">
        <f>G158</f>
        <v>150477.80000000002</v>
      </c>
    </row>
    <row r="158" spans="1:7" s="11" customFormat="1" ht="24">
      <c r="A158" s="36" t="s">
        <v>218</v>
      </c>
      <c r="B158" s="8" t="s">
        <v>99</v>
      </c>
      <c r="C158" s="8" t="s">
        <v>50</v>
      </c>
      <c r="D158" s="8" t="s">
        <v>9</v>
      </c>
      <c r="E158" s="8">
        <v>7950600</v>
      </c>
      <c r="F158" s="8">
        <v>971</v>
      </c>
      <c r="G158" s="19">
        <f>152434.7-1676.6-275.3-5</f>
        <v>150477.80000000002</v>
      </c>
    </row>
    <row r="159" spans="1:7" s="11" customFormat="1" ht="72">
      <c r="A159" s="36" t="s">
        <v>313</v>
      </c>
      <c r="B159" s="8">
        <v>907</v>
      </c>
      <c r="C159" s="8" t="s">
        <v>50</v>
      </c>
      <c r="D159" s="8" t="s">
        <v>9</v>
      </c>
      <c r="E159" s="8">
        <v>7952100</v>
      </c>
      <c r="F159" s="8"/>
      <c r="G159" s="19">
        <f>G160</f>
        <v>1676.6</v>
      </c>
    </row>
    <row r="160" spans="1:7" s="11" customFormat="1" ht="24">
      <c r="A160" s="36" t="s">
        <v>218</v>
      </c>
      <c r="B160" s="8">
        <v>907</v>
      </c>
      <c r="C160" s="8" t="s">
        <v>50</v>
      </c>
      <c r="D160" s="8" t="s">
        <v>9</v>
      </c>
      <c r="E160" s="8">
        <v>7952100</v>
      </c>
      <c r="F160" s="8">
        <v>971</v>
      </c>
      <c r="G160" s="19">
        <v>1676.6</v>
      </c>
    </row>
    <row r="161" spans="1:7" s="11" customFormat="1" ht="12">
      <c r="A161" s="29" t="s">
        <v>172</v>
      </c>
      <c r="B161" s="8" t="s">
        <v>99</v>
      </c>
      <c r="C161" s="8" t="s">
        <v>50</v>
      </c>
      <c r="D161" s="8" t="s">
        <v>17</v>
      </c>
      <c r="E161" s="8" t="s">
        <v>6</v>
      </c>
      <c r="F161" s="8" t="s">
        <v>6</v>
      </c>
      <c r="G161" s="19">
        <f>G162+G170</f>
        <v>253396.2</v>
      </c>
    </row>
    <row r="162" spans="1:7" s="11" customFormat="1" ht="12">
      <c r="A162" s="29" t="s">
        <v>158</v>
      </c>
      <c r="B162" s="8" t="s">
        <v>99</v>
      </c>
      <c r="C162" s="8" t="s">
        <v>50</v>
      </c>
      <c r="D162" s="8" t="s">
        <v>17</v>
      </c>
      <c r="E162" s="8" t="s">
        <v>159</v>
      </c>
      <c r="F162" s="8" t="s">
        <v>6</v>
      </c>
      <c r="G162" s="19">
        <f>G163+G168</f>
        <v>150017.90000000002</v>
      </c>
    </row>
    <row r="163" spans="1:7" s="11" customFormat="1" ht="24">
      <c r="A163" s="29" t="s">
        <v>178</v>
      </c>
      <c r="B163" s="8" t="s">
        <v>99</v>
      </c>
      <c r="C163" s="8" t="s">
        <v>50</v>
      </c>
      <c r="D163" s="8" t="s">
        <v>17</v>
      </c>
      <c r="E163" s="8" t="s">
        <v>179</v>
      </c>
      <c r="F163" s="8" t="s">
        <v>6</v>
      </c>
      <c r="G163" s="19">
        <f>G164</f>
        <v>148454.90000000002</v>
      </c>
    </row>
    <row r="164" spans="1:7" s="11" customFormat="1" ht="12">
      <c r="A164" s="29" t="s">
        <v>180</v>
      </c>
      <c r="B164" s="8" t="s">
        <v>99</v>
      </c>
      <c r="C164" s="8" t="s">
        <v>50</v>
      </c>
      <c r="D164" s="8" t="s">
        <v>17</v>
      </c>
      <c r="E164" s="8" t="s">
        <v>101</v>
      </c>
      <c r="F164" s="8" t="s">
        <v>6</v>
      </c>
      <c r="G164" s="19">
        <f>G165+G166+G167</f>
        <v>148454.90000000002</v>
      </c>
    </row>
    <row r="165" spans="1:7" s="11" customFormat="1" ht="168">
      <c r="A165" s="29" t="s">
        <v>102</v>
      </c>
      <c r="B165" s="8" t="s">
        <v>99</v>
      </c>
      <c r="C165" s="8" t="s">
        <v>50</v>
      </c>
      <c r="D165" s="8" t="s">
        <v>17</v>
      </c>
      <c r="E165" s="8" t="s">
        <v>101</v>
      </c>
      <c r="F165" s="8">
        <v>915</v>
      </c>
      <c r="G165" s="19">
        <v>146884.2</v>
      </c>
    </row>
    <row r="166" spans="1:7" s="11" customFormat="1" ht="48">
      <c r="A166" s="29" t="s">
        <v>103</v>
      </c>
      <c r="B166" s="8" t="s">
        <v>99</v>
      </c>
      <c r="C166" s="8" t="s">
        <v>50</v>
      </c>
      <c r="D166" s="8" t="s">
        <v>17</v>
      </c>
      <c r="E166" s="8" t="s">
        <v>101</v>
      </c>
      <c r="F166" s="8">
        <v>939</v>
      </c>
      <c r="G166" s="19">
        <v>231.1</v>
      </c>
    </row>
    <row r="167" spans="1:7" s="11" customFormat="1" ht="48">
      <c r="A167" s="29" t="s">
        <v>104</v>
      </c>
      <c r="B167" s="8">
        <v>907</v>
      </c>
      <c r="C167" s="8" t="s">
        <v>50</v>
      </c>
      <c r="D167" s="8" t="s">
        <v>17</v>
      </c>
      <c r="E167" s="8" t="s">
        <v>101</v>
      </c>
      <c r="F167" s="8">
        <v>941</v>
      </c>
      <c r="G167" s="19">
        <v>1339.6</v>
      </c>
    </row>
    <row r="168" spans="1:7" s="11" customFormat="1" ht="48">
      <c r="A168" s="29" t="s">
        <v>219</v>
      </c>
      <c r="B168" s="8">
        <v>907</v>
      </c>
      <c r="C168" s="8" t="s">
        <v>50</v>
      </c>
      <c r="D168" s="8" t="s">
        <v>17</v>
      </c>
      <c r="E168" s="8">
        <v>5222800</v>
      </c>
      <c r="F168" s="8"/>
      <c r="G168" s="19">
        <f>G169</f>
        <v>1563</v>
      </c>
    </row>
    <row r="169" spans="1:7" s="11" customFormat="1" ht="24">
      <c r="A169" s="29" t="s">
        <v>105</v>
      </c>
      <c r="B169" s="8" t="s">
        <v>99</v>
      </c>
      <c r="C169" s="8" t="s">
        <v>50</v>
      </c>
      <c r="D169" s="8" t="s">
        <v>17</v>
      </c>
      <c r="E169" s="8">
        <v>5222800</v>
      </c>
      <c r="F169" s="8">
        <v>944</v>
      </c>
      <c r="G169" s="19">
        <v>1563</v>
      </c>
    </row>
    <row r="170" spans="1:7" s="11" customFormat="1" ht="12">
      <c r="A170" s="36" t="s">
        <v>100</v>
      </c>
      <c r="B170" s="8" t="s">
        <v>99</v>
      </c>
      <c r="C170" s="8" t="s">
        <v>50</v>
      </c>
      <c r="D170" s="8" t="s">
        <v>17</v>
      </c>
      <c r="E170" s="8">
        <v>7950000</v>
      </c>
      <c r="F170" s="8" t="s">
        <v>6</v>
      </c>
      <c r="G170" s="19">
        <f>G171+G174</f>
        <v>103378.29999999999</v>
      </c>
    </row>
    <row r="171" spans="1:7" s="11" customFormat="1" ht="36">
      <c r="A171" s="36" t="s">
        <v>177</v>
      </c>
      <c r="B171" s="8" t="s">
        <v>99</v>
      </c>
      <c r="C171" s="8" t="s">
        <v>50</v>
      </c>
      <c r="D171" s="8" t="s">
        <v>17</v>
      </c>
      <c r="E171" s="8">
        <v>7950600</v>
      </c>
      <c r="F171" s="8" t="s">
        <v>6</v>
      </c>
      <c r="G171" s="19">
        <f>G172+G173</f>
        <v>101984.29999999999</v>
      </c>
    </row>
    <row r="172" spans="1:7" s="11" customFormat="1" ht="36">
      <c r="A172" s="36" t="s">
        <v>220</v>
      </c>
      <c r="B172" s="8" t="s">
        <v>99</v>
      </c>
      <c r="C172" s="8" t="s">
        <v>50</v>
      </c>
      <c r="D172" s="8" t="s">
        <v>17</v>
      </c>
      <c r="E172" s="8">
        <v>7950600</v>
      </c>
      <c r="F172" s="8">
        <v>972</v>
      </c>
      <c r="G172" s="19">
        <f>43938.1-1040.4-904.8</f>
        <v>41992.899999999994</v>
      </c>
    </row>
    <row r="173" spans="1:7" s="11" customFormat="1" ht="24">
      <c r="A173" s="36" t="s">
        <v>221</v>
      </c>
      <c r="B173" s="8" t="s">
        <v>99</v>
      </c>
      <c r="C173" s="8" t="s">
        <v>50</v>
      </c>
      <c r="D173" s="8" t="s">
        <v>17</v>
      </c>
      <c r="E173" s="8">
        <v>7950600</v>
      </c>
      <c r="F173" s="8">
        <v>973</v>
      </c>
      <c r="G173" s="19">
        <f>60345-353.6</f>
        <v>59991.4</v>
      </c>
    </row>
    <row r="174" spans="1:7" s="11" customFormat="1" ht="72">
      <c r="A174" s="36" t="s">
        <v>313</v>
      </c>
      <c r="B174" s="8" t="s">
        <v>99</v>
      </c>
      <c r="C174" s="8" t="s">
        <v>50</v>
      </c>
      <c r="D174" s="8" t="s">
        <v>17</v>
      </c>
      <c r="E174" s="8">
        <v>7952100</v>
      </c>
      <c r="F174" s="8"/>
      <c r="G174" s="19">
        <f>G175+G176</f>
        <v>1394</v>
      </c>
    </row>
    <row r="175" spans="1:7" s="11" customFormat="1" ht="36">
      <c r="A175" s="36" t="s">
        <v>220</v>
      </c>
      <c r="B175" s="8" t="s">
        <v>99</v>
      </c>
      <c r="C175" s="8" t="s">
        <v>50</v>
      </c>
      <c r="D175" s="8" t="s">
        <v>17</v>
      </c>
      <c r="E175" s="8">
        <v>7952100</v>
      </c>
      <c r="F175" s="8">
        <v>972</v>
      </c>
      <c r="G175" s="19">
        <v>1040.4</v>
      </c>
    </row>
    <row r="176" spans="1:7" s="11" customFormat="1" ht="24">
      <c r="A176" s="36" t="s">
        <v>221</v>
      </c>
      <c r="B176" s="8" t="s">
        <v>99</v>
      </c>
      <c r="C176" s="8" t="s">
        <v>50</v>
      </c>
      <c r="D176" s="8" t="s">
        <v>17</v>
      </c>
      <c r="E176" s="8">
        <v>7952100</v>
      </c>
      <c r="F176" s="8">
        <v>973</v>
      </c>
      <c r="G176" s="19">
        <v>353.6</v>
      </c>
    </row>
    <row r="177" spans="1:7" s="11" customFormat="1" ht="12">
      <c r="A177" s="29" t="s">
        <v>181</v>
      </c>
      <c r="B177" s="8" t="s">
        <v>99</v>
      </c>
      <c r="C177" s="8" t="s">
        <v>50</v>
      </c>
      <c r="D177" s="8" t="s">
        <v>50</v>
      </c>
      <c r="E177" s="8" t="s">
        <v>6</v>
      </c>
      <c r="F177" s="8" t="s">
        <v>6</v>
      </c>
      <c r="G177" s="19">
        <f>G178+G182</f>
        <v>4409.1</v>
      </c>
    </row>
    <row r="178" spans="1:7" s="11" customFormat="1" ht="12">
      <c r="A178" s="29" t="s">
        <v>158</v>
      </c>
      <c r="B178" s="8" t="s">
        <v>99</v>
      </c>
      <c r="C178" s="8" t="s">
        <v>50</v>
      </c>
      <c r="D178" s="8" t="s">
        <v>50</v>
      </c>
      <c r="E178" s="8" t="s">
        <v>159</v>
      </c>
      <c r="F178" s="8" t="s">
        <v>6</v>
      </c>
      <c r="G178" s="19">
        <f>G179</f>
        <v>2439.3</v>
      </c>
    </row>
    <row r="179" spans="1:7" s="11" customFormat="1" ht="36">
      <c r="A179" s="29" t="s">
        <v>182</v>
      </c>
      <c r="B179" s="8" t="s">
        <v>99</v>
      </c>
      <c r="C179" s="8" t="s">
        <v>50</v>
      </c>
      <c r="D179" s="8" t="s">
        <v>50</v>
      </c>
      <c r="E179" s="8" t="s">
        <v>183</v>
      </c>
      <c r="F179" s="8" t="s">
        <v>6</v>
      </c>
      <c r="G179" s="19">
        <f>G180</f>
        <v>2439.3</v>
      </c>
    </row>
    <row r="180" spans="1:7" s="11" customFormat="1" ht="24">
      <c r="A180" s="29" t="s">
        <v>184</v>
      </c>
      <c r="B180" s="8" t="s">
        <v>99</v>
      </c>
      <c r="C180" s="8" t="s">
        <v>50</v>
      </c>
      <c r="D180" s="8" t="s">
        <v>50</v>
      </c>
      <c r="E180" s="8">
        <v>5220803</v>
      </c>
      <c r="F180" s="8" t="s">
        <v>6</v>
      </c>
      <c r="G180" s="19">
        <f>G181</f>
        <v>2439.3</v>
      </c>
    </row>
    <row r="181" spans="1:7" s="11" customFormat="1" ht="12">
      <c r="A181" s="29" t="s">
        <v>222</v>
      </c>
      <c r="B181" s="8" t="s">
        <v>99</v>
      </c>
      <c r="C181" s="8" t="s">
        <v>50</v>
      </c>
      <c r="D181" s="8" t="s">
        <v>50</v>
      </c>
      <c r="E181" s="8">
        <v>5220803</v>
      </c>
      <c r="F181" s="8">
        <v>938</v>
      </c>
      <c r="G181" s="19">
        <v>2439.3</v>
      </c>
    </row>
    <row r="182" spans="1:7" s="11" customFormat="1" ht="12">
      <c r="A182" s="36" t="s">
        <v>100</v>
      </c>
      <c r="B182" s="8" t="s">
        <v>99</v>
      </c>
      <c r="C182" s="8" t="s">
        <v>50</v>
      </c>
      <c r="D182" s="8" t="s">
        <v>50</v>
      </c>
      <c r="E182" s="8">
        <v>7950000</v>
      </c>
      <c r="F182" s="8"/>
      <c r="G182" s="19">
        <f>G183+G185</f>
        <v>1969.8</v>
      </c>
    </row>
    <row r="183" spans="1:7" s="11" customFormat="1" ht="24">
      <c r="A183" s="36" t="s">
        <v>269</v>
      </c>
      <c r="B183" s="8" t="s">
        <v>99</v>
      </c>
      <c r="C183" s="8" t="s">
        <v>50</v>
      </c>
      <c r="D183" s="8" t="s">
        <v>50</v>
      </c>
      <c r="E183" s="8">
        <v>7950400</v>
      </c>
      <c r="F183" s="8"/>
      <c r="G183" s="19">
        <f>G184</f>
        <v>1065</v>
      </c>
    </row>
    <row r="184" spans="1:7" s="11" customFormat="1" ht="24">
      <c r="A184" s="36" t="s">
        <v>221</v>
      </c>
      <c r="B184" s="8" t="s">
        <v>99</v>
      </c>
      <c r="C184" s="8" t="s">
        <v>50</v>
      </c>
      <c r="D184" s="8" t="s">
        <v>50</v>
      </c>
      <c r="E184" s="8">
        <v>7950400</v>
      </c>
      <c r="F184" s="8">
        <v>973</v>
      </c>
      <c r="G184" s="19">
        <v>1065</v>
      </c>
    </row>
    <row r="185" spans="1:7" s="11" customFormat="1" ht="48">
      <c r="A185" s="29" t="s">
        <v>304</v>
      </c>
      <c r="B185" s="8" t="s">
        <v>99</v>
      </c>
      <c r="C185" s="8" t="s">
        <v>50</v>
      </c>
      <c r="D185" s="8" t="s">
        <v>50</v>
      </c>
      <c r="E185" s="8">
        <v>7952500</v>
      </c>
      <c r="F185" s="8"/>
      <c r="G185" s="19">
        <f>G186</f>
        <v>904.8</v>
      </c>
    </row>
    <row r="186" spans="1:7" s="11" customFormat="1" ht="36">
      <c r="A186" s="29" t="s">
        <v>220</v>
      </c>
      <c r="B186" s="8" t="s">
        <v>99</v>
      </c>
      <c r="C186" s="8" t="s">
        <v>50</v>
      </c>
      <c r="D186" s="8" t="s">
        <v>50</v>
      </c>
      <c r="E186" s="8">
        <v>7952500</v>
      </c>
      <c r="F186" s="8">
        <v>972</v>
      </c>
      <c r="G186" s="19">
        <v>904.8</v>
      </c>
    </row>
    <row r="187" spans="1:7" s="11" customFormat="1" ht="12">
      <c r="A187" s="29" t="s">
        <v>185</v>
      </c>
      <c r="B187" s="8" t="s">
        <v>99</v>
      </c>
      <c r="C187" s="8" t="s">
        <v>50</v>
      </c>
      <c r="D187" s="8" t="s">
        <v>32</v>
      </c>
      <c r="E187" s="8" t="s">
        <v>6</v>
      </c>
      <c r="F187" s="8" t="s">
        <v>6</v>
      </c>
      <c r="G187" s="19">
        <f>G188+G191+G194+G198</f>
        <v>14078.2</v>
      </c>
    </row>
    <row r="188" spans="1:7" s="11" customFormat="1" ht="48">
      <c r="A188" s="29" t="s">
        <v>106</v>
      </c>
      <c r="B188" s="8" t="s">
        <v>99</v>
      </c>
      <c r="C188" s="8" t="s">
        <v>50</v>
      </c>
      <c r="D188" s="8" t="s">
        <v>32</v>
      </c>
      <c r="E188" s="8" t="s">
        <v>140</v>
      </c>
      <c r="F188" s="8" t="s">
        <v>6</v>
      </c>
      <c r="G188" s="19">
        <f>G189</f>
        <v>3016.4</v>
      </c>
    </row>
    <row r="189" spans="1:7" s="11" customFormat="1" ht="12">
      <c r="A189" s="29" t="s">
        <v>12</v>
      </c>
      <c r="B189" s="8" t="s">
        <v>99</v>
      </c>
      <c r="C189" s="8" t="s">
        <v>50</v>
      </c>
      <c r="D189" s="8" t="s">
        <v>32</v>
      </c>
      <c r="E189" s="8" t="s">
        <v>11</v>
      </c>
      <c r="F189" s="8" t="s">
        <v>6</v>
      </c>
      <c r="G189" s="19">
        <f>G190</f>
        <v>3016.4</v>
      </c>
    </row>
    <row r="190" spans="1:7" s="11" customFormat="1" ht="24">
      <c r="A190" s="29" t="s">
        <v>107</v>
      </c>
      <c r="B190" s="8" t="s">
        <v>99</v>
      </c>
      <c r="C190" s="8" t="s">
        <v>50</v>
      </c>
      <c r="D190" s="8" t="s">
        <v>32</v>
      </c>
      <c r="E190" s="8" t="s">
        <v>11</v>
      </c>
      <c r="F190" s="8">
        <v>997</v>
      </c>
      <c r="G190" s="19">
        <f>2741.1+275.3</f>
        <v>3016.4</v>
      </c>
    </row>
    <row r="191" spans="1:7" s="11" customFormat="1" ht="48">
      <c r="A191" s="29" t="s">
        <v>51</v>
      </c>
      <c r="B191" s="8" t="s">
        <v>99</v>
      </c>
      <c r="C191" s="8" t="s">
        <v>50</v>
      </c>
      <c r="D191" s="8" t="s">
        <v>32</v>
      </c>
      <c r="E191" s="8" t="s">
        <v>175</v>
      </c>
      <c r="F191" s="8" t="s">
        <v>6</v>
      </c>
      <c r="G191" s="19">
        <f>G192</f>
        <v>7060.6</v>
      </c>
    </row>
    <row r="192" spans="1:7" s="11" customFormat="1" ht="24">
      <c r="A192" s="29" t="s">
        <v>154</v>
      </c>
      <c r="B192" s="8" t="s">
        <v>99</v>
      </c>
      <c r="C192" s="8" t="s">
        <v>50</v>
      </c>
      <c r="D192" s="8" t="s">
        <v>32</v>
      </c>
      <c r="E192" s="8" t="s">
        <v>52</v>
      </c>
      <c r="F192" s="8" t="s">
        <v>6</v>
      </c>
      <c r="G192" s="19">
        <f>G193</f>
        <v>7060.6</v>
      </c>
    </row>
    <row r="193" spans="1:7" s="11" customFormat="1" ht="12">
      <c r="A193" s="29" t="s">
        <v>108</v>
      </c>
      <c r="B193" s="8" t="s">
        <v>99</v>
      </c>
      <c r="C193" s="8" t="s">
        <v>50</v>
      </c>
      <c r="D193" s="8" t="s">
        <v>32</v>
      </c>
      <c r="E193" s="8" t="s">
        <v>52</v>
      </c>
      <c r="F193" s="8" t="s">
        <v>31</v>
      </c>
      <c r="G193" s="19">
        <v>7060.6</v>
      </c>
    </row>
    <row r="194" spans="1:7" s="11" customFormat="1" ht="12">
      <c r="A194" s="29" t="s">
        <v>158</v>
      </c>
      <c r="B194" s="8" t="s">
        <v>99</v>
      </c>
      <c r="C194" s="8" t="s">
        <v>50</v>
      </c>
      <c r="D194" s="8" t="s">
        <v>32</v>
      </c>
      <c r="E194" s="8" t="s">
        <v>159</v>
      </c>
      <c r="F194" s="8" t="s">
        <v>6</v>
      </c>
      <c r="G194" s="19">
        <f>G195</f>
        <v>249.6</v>
      </c>
    </row>
    <row r="195" spans="1:7" s="11" customFormat="1" ht="24">
      <c r="A195" s="29" t="s">
        <v>178</v>
      </c>
      <c r="B195" s="8" t="s">
        <v>99</v>
      </c>
      <c r="C195" s="8" t="s">
        <v>50</v>
      </c>
      <c r="D195" s="8" t="s">
        <v>32</v>
      </c>
      <c r="E195" s="8" t="s">
        <v>179</v>
      </c>
      <c r="F195" s="8" t="s">
        <v>6</v>
      </c>
      <c r="G195" s="19">
        <f>G196</f>
        <v>249.6</v>
      </c>
    </row>
    <row r="196" spans="1:7" s="11" customFormat="1" ht="12">
      <c r="A196" s="29" t="s">
        <v>180</v>
      </c>
      <c r="B196" s="8" t="s">
        <v>99</v>
      </c>
      <c r="C196" s="8" t="s">
        <v>50</v>
      </c>
      <c r="D196" s="8" t="s">
        <v>32</v>
      </c>
      <c r="E196" s="8" t="s">
        <v>101</v>
      </c>
      <c r="F196" s="8" t="s">
        <v>6</v>
      </c>
      <c r="G196" s="19">
        <f>G197</f>
        <v>249.6</v>
      </c>
    </row>
    <row r="197" spans="1:7" s="11" customFormat="1" ht="36">
      <c r="A197" s="29" t="s">
        <v>109</v>
      </c>
      <c r="B197" s="8" t="s">
        <v>99</v>
      </c>
      <c r="C197" s="8" t="s">
        <v>50</v>
      </c>
      <c r="D197" s="8" t="s">
        <v>32</v>
      </c>
      <c r="E197" s="8" t="s">
        <v>101</v>
      </c>
      <c r="F197" s="8">
        <v>919</v>
      </c>
      <c r="G197" s="19">
        <v>249.6</v>
      </c>
    </row>
    <row r="198" spans="1:7" s="11" customFormat="1" ht="12">
      <c r="A198" s="36" t="s">
        <v>100</v>
      </c>
      <c r="B198" s="8" t="s">
        <v>99</v>
      </c>
      <c r="C198" s="8" t="s">
        <v>50</v>
      </c>
      <c r="D198" s="8" t="s">
        <v>32</v>
      </c>
      <c r="E198" s="8">
        <v>7950000</v>
      </c>
      <c r="F198" s="8"/>
      <c r="G198" s="19">
        <f>G199+G202</f>
        <v>3751.6000000000004</v>
      </c>
    </row>
    <row r="199" spans="1:7" s="11" customFormat="1" ht="36">
      <c r="A199" s="36" t="s">
        <v>177</v>
      </c>
      <c r="B199" s="8" t="s">
        <v>99</v>
      </c>
      <c r="C199" s="8" t="s">
        <v>50</v>
      </c>
      <c r="D199" s="8" t="s">
        <v>32</v>
      </c>
      <c r="E199" s="8">
        <v>7950600</v>
      </c>
      <c r="F199" s="8"/>
      <c r="G199" s="19">
        <f>G200+G201</f>
        <v>3576.6000000000004</v>
      </c>
    </row>
    <row r="200" spans="1:7" s="11" customFormat="1" ht="36">
      <c r="A200" s="29" t="s">
        <v>223</v>
      </c>
      <c r="B200" s="8">
        <v>907</v>
      </c>
      <c r="C200" s="8" t="s">
        <v>50</v>
      </c>
      <c r="D200" s="8" t="s">
        <v>32</v>
      </c>
      <c r="E200" s="8">
        <v>7950600</v>
      </c>
      <c r="F200" s="8">
        <v>974</v>
      </c>
      <c r="G200" s="19">
        <v>2842.3</v>
      </c>
    </row>
    <row r="201" spans="1:7" s="11" customFormat="1" ht="36">
      <c r="A201" s="29" t="s">
        <v>224</v>
      </c>
      <c r="B201" s="8">
        <v>907</v>
      </c>
      <c r="C201" s="8" t="s">
        <v>50</v>
      </c>
      <c r="D201" s="8" t="s">
        <v>32</v>
      </c>
      <c r="E201" s="8">
        <v>7950600</v>
      </c>
      <c r="F201" s="8">
        <v>975</v>
      </c>
      <c r="G201" s="19">
        <v>734.3</v>
      </c>
    </row>
    <row r="202" spans="1:7" s="11" customFormat="1" ht="36">
      <c r="A202" s="29" t="s">
        <v>272</v>
      </c>
      <c r="B202" s="8">
        <v>907</v>
      </c>
      <c r="C202" s="8" t="s">
        <v>50</v>
      </c>
      <c r="D202" s="8" t="s">
        <v>32</v>
      </c>
      <c r="E202" s="8">
        <v>7951800</v>
      </c>
      <c r="F202" s="8"/>
      <c r="G202" s="19">
        <f>G203</f>
        <v>175</v>
      </c>
    </row>
    <row r="203" spans="1:7" s="11" customFormat="1" ht="24">
      <c r="A203" s="36" t="s">
        <v>107</v>
      </c>
      <c r="B203" s="8">
        <v>907</v>
      </c>
      <c r="C203" s="8" t="s">
        <v>50</v>
      </c>
      <c r="D203" s="8" t="s">
        <v>32</v>
      </c>
      <c r="E203" s="8">
        <v>7951800</v>
      </c>
      <c r="F203" s="8">
        <v>997</v>
      </c>
      <c r="G203" s="19">
        <f>170+5</f>
        <v>175</v>
      </c>
    </row>
    <row r="204" spans="1:7" s="11" customFormat="1" ht="12">
      <c r="A204" s="29" t="s">
        <v>163</v>
      </c>
      <c r="B204" s="8" t="s">
        <v>99</v>
      </c>
      <c r="C204" s="8" t="s">
        <v>43</v>
      </c>
      <c r="D204" s="8" t="s">
        <v>6</v>
      </c>
      <c r="E204" s="8" t="s">
        <v>6</v>
      </c>
      <c r="F204" s="8" t="s">
        <v>6</v>
      </c>
      <c r="G204" s="19">
        <f>G205+G210</f>
        <v>26143.000000000004</v>
      </c>
    </row>
    <row r="205" spans="1:7" s="11" customFormat="1" ht="12">
      <c r="A205" s="29" t="s">
        <v>164</v>
      </c>
      <c r="B205" s="8" t="s">
        <v>99</v>
      </c>
      <c r="C205" s="8" t="s">
        <v>43</v>
      </c>
      <c r="D205" s="8" t="s">
        <v>10</v>
      </c>
      <c r="E205" s="8" t="s">
        <v>6</v>
      </c>
      <c r="F205" s="8" t="s">
        <v>6</v>
      </c>
      <c r="G205" s="19">
        <f>G206</f>
        <v>286.2</v>
      </c>
    </row>
    <row r="206" spans="1:7" s="11" customFormat="1" ht="12">
      <c r="A206" s="29" t="s">
        <v>158</v>
      </c>
      <c r="B206" s="8" t="s">
        <v>99</v>
      </c>
      <c r="C206" s="8" t="s">
        <v>43</v>
      </c>
      <c r="D206" s="8" t="s">
        <v>10</v>
      </c>
      <c r="E206" s="8" t="s">
        <v>159</v>
      </c>
      <c r="F206" s="8" t="s">
        <v>6</v>
      </c>
      <c r="G206" s="19">
        <f>G207</f>
        <v>286.2</v>
      </c>
    </row>
    <row r="207" spans="1:7" s="11" customFormat="1" ht="24">
      <c r="A207" s="29" t="s">
        <v>178</v>
      </c>
      <c r="B207" s="8" t="s">
        <v>99</v>
      </c>
      <c r="C207" s="8" t="s">
        <v>43</v>
      </c>
      <c r="D207" s="8" t="s">
        <v>10</v>
      </c>
      <c r="E207" s="8" t="s">
        <v>179</v>
      </c>
      <c r="F207" s="8" t="s">
        <v>6</v>
      </c>
      <c r="G207" s="19">
        <f>G208</f>
        <v>286.2</v>
      </c>
    </row>
    <row r="208" spans="1:7" s="11" customFormat="1" ht="12">
      <c r="A208" s="29" t="s">
        <v>180</v>
      </c>
      <c r="B208" s="8" t="s">
        <v>99</v>
      </c>
      <c r="C208" s="8" t="s">
        <v>43</v>
      </c>
      <c r="D208" s="8" t="s">
        <v>10</v>
      </c>
      <c r="E208" s="8" t="s">
        <v>101</v>
      </c>
      <c r="F208" s="8" t="s">
        <v>6</v>
      </c>
      <c r="G208" s="19">
        <f>G209</f>
        <v>286.2</v>
      </c>
    </row>
    <row r="209" spans="1:7" s="11" customFormat="1" ht="96">
      <c r="A209" s="29" t="s">
        <v>110</v>
      </c>
      <c r="B209" s="14">
        <v>907</v>
      </c>
      <c r="C209" s="8" t="s">
        <v>43</v>
      </c>
      <c r="D209" s="8" t="s">
        <v>10</v>
      </c>
      <c r="E209" s="8" t="s">
        <v>101</v>
      </c>
      <c r="F209" s="14">
        <v>917</v>
      </c>
      <c r="G209" s="21">
        <v>286.2</v>
      </c>
    </row>
    <row r="210" spans="1:7" s="11" customFormat="1" ht="12">
      <c r="A210" s="29" t="s">
        <v>186</v>
      </c>
      <c r="B210" s="8" t="s">
        <v>99</v>
      </c>
      <c r="C210" s="8" t="s">
        <v>43</v>
      </c>
      <c r="D210" s="8" t="s">
        <v>20</v>
      </c>
      <c r="E210" s="8" t="s">
        <v>6</v>
      </c>
      <c r="F210" s="8" t="s">
        <v>6</v>
      </c>
      <c r="G210" s="19">
        <f>G211+G215+G223</f>
        <v>25856.800000000003</v>
      </c>
    </row>
    <row r="211" spans="1:7" s="11" customFormat="1" ht="12">
      <c r="A211" s="29" t="s">
        <v>165</v>
      </c>
      <c r="B211" s="8" t="s">
        <v>99</v>
      </c>
      <c r="C211" s="8" t="s">
        <v>43</v>
      </c>
      <c r="D211" s="8" t="s">
        <v>20</v>
      </c>
      <c r="E211" s="8" t="s">
        <v>166</v>
      </c>
      <c r="F211" s="8" t="s">
        <v>6</v>
      </c>
      <c r="G211" s="19">
        <f>G212</f>
        <v>356.4</v>
      </c>
    </row>
    <row r="212" spans="1:7" s="11" customFormat="1" ht="24">
      <c r="A212" s="29" t="s">
        <v>187</v>
      </c>
      <c r="B212" s="8" t="s">
        <v>99</v>
      </c>
      <c r="C212" s="8" t="s">
        <v>43</v>
      </c>
      <c r="D212" s="8" t="s">
        <v>20</v>
      </c>
      <c r="E212" s="8" t="s">
        <v>188</v>
      </c>
      <c r="F212" s="8" t="s">
        <v>6</v>
      </c>
      <c r="G212" s="19">
        <f>G213</f>
        <v>356.4</v>
      </c>
    </row>
    <row r="213" spans="1:7" s="11" customFormat="1" ht="36">
      <c r="A213" s="29" t="s">
        <v>111</v>
      </c>
      <c r="B213" s="8" t="s">
        <v>99</v>
      </c>
      <c r="C213" s="8" t="s">
        <v>43</v>
      </c>
      <c r="D213" s="8" t="s">
        <v>20</v>
      </c>
      <c r="E213" s="8" t="s">
        <v>112</v>
      </c>
      <c r="F213" s="8" t="s">
        <v>6</v>
      </c>
      <c r="G213" s="19">
        <f>G214</f>
        <v>356.4</v>
      </c>
    </row>
    <row r="214" spans="1:7" s="11" customFormat="1" ht="12">
      <c r="A214" s="29" t="s">
        <v>168</v>
      </c>
      <c r="B214" s="8" t="s">
        <v>99</v>
      </c>
      <c r="C214" s="8" t="s">
        <v>43</v>
      </c>
      <c r="D214" s="8" t="s">
        <v>20</v>
      </c>
      <c r="E214" s="8" t="s">
        <v>112</v>
      </c>
      <c r="F214" s="8" t="s">
        <v>44</v>
      </c>
      <c r="G214" s="19">
        <v>356.4</v>
      </c>
    </row>
    <row r="215" spans="1:7" s="11" customFormat="1" ht="12">
      <c r="A215" s="29" t="s">
        <v>156</v>
      </c>
      <c r="B215" s="8" t="s">
        <v>99</v>
      </c>
      <c r="C215" s="8" t="s">
        <v>43</v>
      </c>
      <c r="D215" s="8" t="s">
        <v>20</v>
      </c>
      <c r="E215" s="8" t="s">
        <v>157</v>
      </c>
      <c r="F215" s="8" t="s">
        <v>6</v>
      </c>
      <c r="G215" s="19">
        <f>G216</f>
        <v>21389.2</v>
      </c>
    </row>
    <row r="216" spans="1:7" s="11" customFormat="1" ht="36">
      <c r="A216" s="29" t="s">
        <v>189</v>
      </c>
      <c r="B216" s="8" t="s">
        <v>99</v>
      </c>
      <c r="C216" s="8" t="s">
        <v>43</v>
      </c>
      <c r="D216" s="8" t="s">
        <v>20</v>
      </c>
      <c r="E216" s="8" t="s">
        <v>190</v>
      </c>
      <c r="F216" s="8" t="s">
        <v>6</v>
      </c>
      <c r="G216" s="19">
        <f>G217+G219+G221</f>
        <v>21389.2</v>
      </c>
    </row>
    <row r="217" spans="1:7" s="11" customFormat="1" ht="24">
      <c r="A217" s="29" t="s">
        <v>113</v>
      </c>
      <c r="B217" s="8" t="s">
        <v>99</v>
      </c>
      <c r="C217" s="8" t="s">
        <v>43</v>
      </c>
      <c r="D217" s="8" t="s">
        <v>20</v>
      </c>
      <c r="E217" s="8" t="s">
        <v>114</v>
      </c>
      <c r="F217" s="8" t="s">
        <v>6</v>
      </c>
      <c r="G217" s="19">
        <f>G218</f>
        <v>1019.3</v>
      </c>
    </row>
    <row r="218" spans="1:7" s="11" customFormat="1" ht="12">
      <c r="A218" s="29" t="s">
        <v>168</v>
      </c>
      <c r="B218" s="8" t="s">
        <v>99</v>
      </c>
      <c r="C218" s="8" t="s">
        <v>43</v>
      </c>
      <c r="D218" s="8" t="s">
        <v>20</v>
      </c>
      <c r="E218" s="8" t="s">
        <v>114</v>
      </c>
      <c r="F218" s="8" t="s">
        <v>44</v>
      </c>
      <c r="G218" s="19">
        <f>903.9+115.4</f>
        <v>1019.3</v>
      </c>
    </row>
    <row r="219" spans="1:7" s="11" customFormat="1" ht="12">
      <c r="A219" s="29" t="s">
        <v>115</v>
      </c>
      <c r="B219" s="8" t="s">
        <v>99</v>
      </c>
      <c r="C219" s="8" t="s">
        <v>43</v>
      </c>
      <c r="D219" s="8" t="s">
        <v>20</v>
      </c>
      <c r="E219" s="8" t="s">
        <v>116</v>
      </c>
      <c r="F219" s="8" t="s">
        <v>6</v>
      </c>
      <c r="G219" s="19">
        <f>G220</f>
        <v>650.5</v>
      </c>
    </row>
    <row r="220" spans="1:7" s="12" customFormat="1" ht="12">
      <c r="A220" s="29" t="s">
        <v>168</v>
      </c>
      <c r="B220" s="8" t="s">
        <v>99</v>
      </c>
      <c r="C220" s="8" t="s">
        <v>43</v>
      </c>
      <c r="D220" s="8" t="s">
        <v>20</v>
      </c>
      <c r="E220" s="8" t="s">
        <v>116</v>
      </c>
      <c r="F220" s="8" t="s">
        <v>44</v>
      </c>
      <c r="G220" s="19">
        <v>650.5</v>
      </c>
    </row>
    <row r="221" spans="1:7" s="12" customFormat="1" ht="24">
      <c r="A221" s="29" t="s">
        <v>117</v>
      </c>
      <c r="B221" s="8" t="s">
        <v>99</v>
      </c>
      <c r="C221" s="8" t="s">
        <v>43</v>
      </c>
      <c r="D221" s="8" t="s">
        <v>20</v>
      </c>
      <c r="E221" s="8" t="s">
        <v>118</v>
      </c>
      <c r="F221" s="8" t="s">
        <v>6</v>
      </c>
      <c r="G221" s="19">
        <f>G222</f>
        <v>19719.4</v>
      </c>
    </row>
    <row r="222" spans="1:7" s="12" customFormat="1" ht="12">
      <c r="A222" s="29" t="s">
        <v>168</v>
      </c>
      <c r="B222" s="8" t="s">
        <v>99</v>
      </c>
      <c r="C222" s="8" t="s">
        <v>43</v>
      </c>
      <c r="D222" s="8" t="s">
        <v>20</v>
      </c>
      <c r="E222" s="8" t="s">
        <v>118</v>
      </c>
      <c r="F222" s="8" t="s">
        <v>44</v>
      </c>
      <c r="G222" s="19">
        <v>19719.4</v>
      </c>
    </row>
    <row r="223" spans="1:7" s="12" customFormat="1" ht="12">
      <c r="A223" s="29" t="s">
        <v>158</v>
      </c>
      <c r="B223" s="8" t="s">
        <v>99</v>
      </c>
      <c r="C223" s="8" t="s">
        <v>43</v>
      </c>
      <c r="D223" s="8" t="s">
        <v>20</v>
      </c>
      <c r="E223" s="8" t="s">
        <v>159</v>
      </c>
      <c r="F223" s="8" t="s">
        <v>6</v>
      </c>
      <c r="G223" s="19">
        <f>G224</f>
        <v>4111.2</v>
      </c>
    </row>
    <row r="224" spans="1:7" s="12" customFormat="1" ht="24">
      <c r="A224" s="29" t="s">
        <v>178</v>
      </c>
      <c r="B224" s="8" t="s">
        <v>99</v>
      </c>
      <c r="C224" s="8" t="s">
        <v>43</v>
      </c>
      <c r="D224" s="8" t="s">
        <v>20</v>
      </c>
      <c r="E224" s="8" t="s">
        <v>179</v>
      </c>
      <c r="F224" s="8" t="s">
        <v>6</v>
      </c>
      <c r="G224" s="19">
        <f>G225</f>
        <v>4111.2</v>
      </c>
    </row>
    <row r="225" spans="1:7" s="12" customFormat="1" ht="12">
      <c r="A225" s="29" t="s">
        <v>180</v>
      </c>
      <c r="B225" s="8" t="s">
        <v>99</v>
      </c>
      <c r="C225" s="8" t="s">
        <v>43</v>
      </c>
      <c r="D225" s="8" t="s">
        <v>20</v>
      </c>
      <c r="E225" s="8" t="s">
        <v>101</v>
      </c>
      <c r="F225" s="8" t="s">
        <v>6</v>
      </c>
      <c r="G225" s="19">
        <f>G226</f>
        <v>4111.2</v>
      </c>
    </row>
    <row r="226" spans="1:7" s="12" customFormat="1" ht="48">
      <c r="A226" s="29" t="s">
        <v>119</v>
      </c>
      <c r="B226" s="8" t="s">
        <v>99</v>
      </c>
      <c r="C226" s="8" t="s">
        <v>43</v>
      </c>
      <c r="D226" s="8" t="s">
        <v>20</v>
      </c>
      <c r="E226" s="8" t="s">
        <v>101</v>
      </c>
      <c r="F226" s="8">
        <v>916</v>
      </c>
      <c r="G226" s="19">
        <v>4111.2</v>
      </c>
    </row>
    <row r="227" spans="1:7" s="12" customFormat="1" ht="24">
      <c r="A227" s="30" t="s">
        <v>91</v>
      </c>
      <c r="B227" s="8" t="s">
        <v>92</v>
      </c>
      <c r="C227" s="8" t="s">
        <v>6</v>
      </c>
      <c r="D227" s="8" t="s">
        <v>6</v>
      </c>
      <c r="E227" s="8" t="s">
        <v>6</v>
      </c>
      <c r="F227" s="8" t="s">
        <v>6</v>
      </c>
      <c r="G227" s="18">
        <f>G228+G233+G266</f>
        <v>148185.00000000003</v>
      </c>
    </row>
    <row r="228" spans="1:7" s="12" customFormat="1" ht="12">
      <c r="A228" s="29" t="s">
        <v>243</v>
      </c>
      <c r="B228" s="8">
        <v>910</v>
      </c>
      <c r="C228" s="13" t="s">
        <v>90</v>
      </c>
      <c r="D228" s="13"/>
      <c r="E228" s="8"/>
      <c r="F228" s="8"/>
      <c r="G228" s="19">
        <f>G229</f>
        <v>588.7</v>
      </c>
    </row>
    <row r="229" spans="1:7" s="12" customFormat="1" ht="12">
      <c r="A229" s="29" t="s">
        <v>241</v>
      </c>
      <c r="B229" s="8">
        <v>910</v>
      </c>
      <c r="C229" s="13" t="s">
        <v>90</v>
      </c>
      <c r="D229" s="13" t="s">
        <v>89</v>
      </c>
      <c r="E229" s="8"/>
      <c r="F229" s="8"/>
      <c r="G229" s="19">
        <f>G230</f>
        <v>588.7</v>
      </c>
    </row>
    <row r="230" spans="1:7" s="12" customFormat="1" ht="12">
      <c r="A230" s="36" t="s">
        <v>100</v>
      </c>
      <c r="B230" s="8">
        <v>910</v>
      </c>
      <c r="C230" s="13" t="s">
        <v>90</v>
      </c>
      <c r="D230" s="13" t="s">
        <v>89</v>
      </c>
      <c r="E230" s="8">
        <v>7950000</v>
      </c>
      <c r="F230" s="8"/>
      <c r="G230" s="19">
        <f>G231</f>
        <v>588.7</v>
      </c>
    </row>
    <row r="231" spans="1:7" s="12" customFormat="1" ht="36">
      <c r="A231" s="29" t="s">
        <v>284</v>
      </c>
      <c r="B231" s="8">
        <v>910</v>
      </c>
      <c r="C231" s="13" t="s">
        <v>90</v>
      </c>
      <c r="D231" s="13" t="s">
        <v>89</v>
      </c>
      <c r="E231" s="8">
        <v>7950100</v>
      </c>
      <c r="F231" s="8"/>
      <c r="G231" s="19">
        <f>G232</f>
        <v>588.7</v>
      </c>
    </row>
    <row r="232" spans="1:7" s="12" customFormat="1" ht="24">
      <c r="A232" s="29" t="s">
        <v>107</v>
      </c>
      <c r="B232" s="8">
        <v>910</v>
      </c>
      <c r="C232" s="13" t="s">
        <v>90</v>
      </c>
      <c r="D232" s="13" t="s">
        <v>89</v>
      </c>
      <c r="E232" s="8">
        <v>7950100</v>
      </c>
      <c r="F232" s="8">
        <v>997</v>
      </c>
      <c r="G232" s="19">
        <v>588.7</v>
      </c>
    </row>
    <row r="233" spans="1:7" s="12" customFormat="1" ht="12">
      <c r="A233" s="29" t="s">
        <v>191</v>
      </c>
      <c r="B233" s="8" t="s">
        <v>92</v>
      </c>
      <c r="C233" s="8" t="s">
        <v>26</v>
      </c>
      <c r="D233" s="8"/>
      <c r="E233" s="8"/>
      <c r="F233" s="8" t="s">
        <v>6</v>
      </c>
      <c r="G233" s="19">
        <f>G234+G238+G246+G262</f>
        <v>142814.6</v>
      </c>
    </row>
    <row r="234" spans="1:7" s="12" customFormat="1" ht="12">
      <c r="A234" s="29" t="s">
        <v>192</v>
      </c>
      <c r="B234" s="8" t="s">
        <v>92</v>
      </c>
      <c r="C234" s="8" t="s">
        <v>26</v>
      </c>
      <c r="D234" s="8" t="s">
        <v>9</v>
      </c>
      <c r="E234" s="8"/>
      <c r="F234" s="8" t="s">
        <v>6</v>
      </c>
      <c r="G234" s="19">
        <f>G235</f>
        <v>19276.300000000003</v>
      </c>
    </row>
    <row r="235" spans="1:7" s="12" customFormat="1" ht="12">
      <c r="A235" s="29" t="s">
        <v>158</v>
      </c>
      <c r="B235" s="8" t="s">
        <v>92</v>
      </c>
      <c r="C235" s="8" t="s">
        <v>26</v>
      </c>
      <c r="D235" s="8" t="s">
        <v>9</v>
      </c>
      <c r="E235" s="8" t="s">
        <v>159</v>
      </c>
      <c r="F235" s="8" t="s">
        <v>6</v>
      </c>
      <c r="G235" s="19">
        <f>G236</f>
        <v>19276.300000000003</v>
      </c>
    </row>
    <row r="236" spans="1:7" s="12" customFormat="1" ht="48">
      <c r="A236" s="29" t="s">
        <v>93</v>
      </c>
      <c r="B236" s="8" t="s">
        <v>92</v>
      </c>
      <c r="C236" s="8" t="s">
        <v>26</v>
      </c>
      <c r="D236" s="8" t="s">
        <v>9</v>
      </c>
      <c r="E236" s="8" t="s">
        <v>94</v>
      </c>
      <c r="F236" s="8" t="s">
        <v>6</v>
      </c>
      <c r="G236" s="19">
        <f>G237</f>
        <v>19276.300000000003</v>
      </c>
    </row>
    <row r="237" spans="1:7" s="12" customFormat="1" ht="12">
      <c r="A237" s="29" t="s">
        <v>160</v>
      </c>
      <c r="B237" s="8" t="s">
        <v>92</v>
      </c>
      <c r="C237" s="8" t="s">
        <v>26</v>
      </c>
      <c r="D237" s="8" t="s">
        <v>9</v>
      </c>
      <c r="E237" s="8" t="s">
        <v>94</v>
      </c>
      <c r="F237" s="8" t="s">
        <v>37</v>
      </c>
      <c r="G237" s="19">
        <f>37717.3-18441</f>
        <v>19276.300000000003</v>
      </c>
    </row>
    <row r="238" spans="1:7" s="12" customFormat="1" ht="12">
      <c r="A238" s="29" t="s">
        <v>193</v>
      </c>
      <c r="B238" s="8" t="s">
        <v>92</v>
      </c>
      <c r="C238" s="8" t="s">
        <v>26</v>
      </c>
      <c r="D238" s="8" t="s">
        <v>17</v>
      </c>
      <c r="E238" s="8" t="s">
        <v>6</v>
      </c>
      <c r="F238" s="8" t="s">
        <v>6</v>
      </c>
      <c r="G238" s="19">
        <f>G242+G239</f>
        <v>6257.4</v>
      </c>
    </row>
    <row r="239" spans="1:7" s="12" customFormat="1" ht="12">
      <c r="A239" s="29" t="s">
        <v>314</v>
      </c>
      <c r="B239" s="8">
        <v>910</v>
      </c>
      <c r="C239" s="8" t="s">
        <v>26</v>
      </c>
      <c r="D239" s="8" t="s">
        <v>17</v>
      </c>
      <c r="E239" s="8">
        <v>3510000</v>
      </c>
      <c r="F239" s="8"/>
      <c r="G239" s="19">
        <f>G240</f>
        <v>382</v>
      </c>
    </row>
    <row r="240" spans="1:7" s="12" customFormat="1" ht="12">
      <c r="A240" s="29" t="s">
        <v>316</v>
      </c>
      <c r="B240" s="8">
        <v>910</v>
      </c>
      <c r="C240" s="8" t="s">
        <v>26</v>
      </c>
      <c r="D240" s="8" t="s">
        <v>17</v>
      </c>
      <c r="E240" s="8">
        <v>3510500</v>
      </c>
      <c r="F240" s="8"/>
      <c r="G240" s="19">
        <f>G241</f>
        <v>382</v>
      </c>
    </row>
    <row r="241" spans="1:7" s="12" customFormat="1" ht="24">
      <c r="A241" s="29" t="s">
        <v>107</v>
      </c>
      <c r="B241" s="8">
        <v>910</v>
      </c>
      <c r="C241" s="8" t="s">
        <v>26</v>
      </c>
      <c r="D241" s="8" t="s">
        <v>17</v>
      </c>
      <c r="E241" s="8">
        <v>3510500</v>
      </c>
      <c r="F241" s="8">
        <v>997</v>
      </c>
      <c r="G241" s="19">
        <v>382</v>
      </c>
    </row>
    <row r="242" spans="1:7" s="12" customFormat="1" ht="12">
      <c r="A242" s="29" t="s">
        <v>158</v>
      </c>
      <c r="B242" s="8" t="s">
        <v>92</v>
      </c>
      <c r="C242" s="8" t="s">
        <v>26</v>
      </c>
      <c r="D242" s="8" t="s">
        <v>17</v>
      </c>
      <c r="E242" s="8" t="s">
        <v>159</v>
      </c>
      <c r="F242" s="8" t="s">
        <v>6</v>
      </c>
      <c r="G242" s="19">
        <f>G243</f>
        <v>5875.4</v>
      </c>
    </row>
    <row r="243" spans="1:7" s="12" customFormat="1" ht="48">
      <c r="A243" s="29" t="s">
        <v>194</v>
      </c>
      <c r="B243" s="8" t="s">
        <v>92</v>
      </c>
      <c r="C243" s="8" t="s">
        <v>26</v>
      </c>
      <c r="D243" s="8" t="s">
        <v>17</v>
      </c>
      <c r="E243" s="8" t="s">
        <v>169</v>
      </c>
      <c r="F243" s="8"/>
      <c r="G243" s="19">
        <f>G244</f>
        <v>5875.4</v>
      </c>
    </row>
    <row r="244" spans="1:7" s="12" customFormat="1" ht="36">
      <c r="A244" s="29" t="s">
        <v>303</v>
      </c>
      <c r="B244" s="8" t="s">
        <v>92</v>
      </c>
      <c r="C244" s="8" t="s">
        <v>26</v>
      </c>
      <c r="D244" s="8" t="s">
        <v>17</v>
      </c>
      <c r="E244" s="8" t="s">
        <v>320</v>
      </c>
      <c r="F244" s="8" t="s">
        <v>6</v>
      </c>
      <c r="G244" s="19">
        <f>G245</f>
        <v>5875.4</v>
      </c>
    </row>
    <row r="245" spans="1:7" s="12" customFormat="1" ht="12">
      <c r="A245" s="29" t="s">
        <v>167</v>
      </c>
      <c r="B245" s="8" t="s">
        <v>92</v>
      </c>
      <c r="C245" s="8" t="s">
        <v>26</v>
      </c>
      <c r="D245" s="8" t="s">
        <v>17</v>
      </c>
      <c r="E245" s="8" t="s">
        <v>320</v>
      </c>
      <c r="F245" s="8" t="s">
        <v>40</v>
      </c>
      <c r="G245" s="19">
        <f>7275.8-1400.4</f>
        <v>5875.4</v>
      </c>
    </row>
    <row r="246" spans="1:7" s="12" customFormat="1" ht="12">
      <c r="A246" s="29" t="s">
        <v>195</v>
      </c>
      <c r="B246" s="8" t="s">
        <v>92</v>
      </c>
      <c r="C246" s="8" t="s">
        <v>26</v>
      </c>
      <c r="D246" s="8" t="s">
        <v>10</v>
      </c>
      <c r="E246" s="8" t="s">
        <v>6</v>
      </c>
      <c r="F246" s="8" t="s">
        <v>6</v>
      </c>
      <c r="G246" s="19">
        <f>G247+G250+G257</f>
        <v>105899.7</v>
      </c>
    </row>
    <row r="247" spans="1:7" s="12" customFormat="1" ht="12">
      <c r="A247" s="29" t="s">
        <v>158</v>
      </c>
      <c r="B247" s="8" t="s">
        <v>92</v>
      </c>
      <c r="C247" s="8" t="s">
        <v>26</v>
      </c>
      <c r="D247" s="8" t="s">
        <v>10</v>
      </c>
      <c r="E247" s="8" t="s">
        <v>159</v>
      </c>
      <c r="F247" s="8" t="s">
        <v>6</v>
      </c>
      <c r="G247" s="19">
        <f>G248</f>
        <v>56563.8</v>
      </c>
    </row>
    <row r="248" spans="1:7" s="12" customFormat="1" ht="36">
      <c r="A248" s="29" t="s">
        <v>196</v>
      </c>
      <c r="B248" s="8" t="s">
        <v>92</v>
      </c>
      <c r="C248" s="8" t="s">
        <v>26</v>
      </c>
      <c r="D248" s="8" t="s">
        <v>10</v>
      </c>
      <c r="E248" s="8" t="s">
        <v>95</v>
      </c>
      <c r="F248" s="8" t="s">
        <v>6</v>
      </c>
      <c r="G248" s="19">
        <f>G249</f>
        <v>56563.8</v>
      </c>
    </row>
    <row r="249" spans="1:7" s="12" customFormat="1" ht="12">
      <c r="A249" s="29" t="s">
        <v>167</v>
      </c>
      <c r="B249" s="8" t="s">
        <v>92</v>
      </c>
      <c r="C249" s="8" t="s">
        <v>26</v>
      </c>
      <c r="D249" s="8" t="s">
        <v>10</v>
      </c>
      <c r="E249" s="8" t="s">
        <v>95</v>
      </c>
      <c r="F249" s="8" t="s">
        <v>40</v>
      </c>
      <c r="G249" s="19">
        <v>56563.8</v>
      </c>
    </row>
    <row r="250" spans="1:7" s="12" customFormat="1" ht="12">
      <c r="A250" s="29" t="s">
        <v>195</v>
      </c>
      <c r="B250" s="8" t="s">
        <v>92</v>
      </c>
      <c r="C250" s="8" t="s">
        <v>26</v>
      </c>
      <c r="D250" s="8" t="s">
        <v>10</v>
      </c>
      <c r="E250" s="8" t="s">
        <v>197</v>
      </c>
      <c r="F250" s="8" t="s">
        <v>6</v>
      </c>
      <c r="G250" s="21">
        <f>G251+G253+G255</f>
        <v>27298.6</v>
      </c>
    </row>
    <row r="251" spans="1:7" s="12" customFormat="1" ht="12">
      <c r="A251" s="29" t="s">
        <v>96</v>
      </c>
      <c r="B251" s="8" t="s">
        <v>92</v>
      </c>
      <c r="C251" s="8" t="s">
        <v>26</v>
      </c>
      <c r="D251" s="8" t="s">
        <v>10</v>
      </c>
      <c r="E251" s="8" t="s">
        <v>97</v>
      </c>
      <c r="F251" s="8" t="s">
        <v>6</v>
      </c>
      <c r="G251" s="19">
        <f>G252</f>
        <v>19880.6</v>
      </c>
    </row>
    <row r="252" spans="1:7" s="12" customFormat="1" ht="24">
      <c r="A252" s="29" t="s">
        <v>107</v>
      </c>
      <c r="B252" s="8" t="s">
        <v>92</v>
      </c>
      <c r="C252" s="8" t="s">
        <v>26</v>
      </c>
      <c r="D252" s="8" t="s">
        <v>10</v>
      </c>
      <c r="E252" s="8" t="s">
        <v>97</v>
      </c>
      <c r="F252" s="8">
        <v>997</v>
      </c>
      <c r="G252" s="19">
        <f>26014.7-6134.1</f>
        <v>19880.6</v>
      </c>
    </row>
    <row r="253" spans="1:7" s="12" customFormat="1" ht="12">
      <c r="A253" s="29" t="s">
        <v>315</v>
      </c>
      <c r="B253" s="8" t="s">
        <v>92</v>
      </c>
      <c r="C253" s="8" t="s">
        <v>26</v>
      </c>
      <c r="D253" s="8" t="s">
        <v>10</v>
      </c>
      <c r="E253" s="8">
        <v>6000300</v>
      </c>
      <c r="F253" s="8"/>
      <c r="G253" s="19">
        <f>G254</f>
        <v>513.6</v>
      </c>
    </row>
    <row r="254" spans="1:7" s="12" customFormat="1" ht="24">
      <c r="A254" s="29" t="s">
        <v>107</v>
      </c>
      <c r="B254" s="8" t="s">
        <v>92</v>
      </c>
      <c r="C254" s="8" t="s">
        <v>26</v>
      </c>
      <c r="D254" s="8" t="s">
        <v>10</v>
      </c>
      <c r="E254" s="8">
        <v>6000300</v>
      </c>
      <c r="F254" s="8">
        <v>997</v>
      </c>
      <c r="G254" s="19">
        <v>513.6</v>
      </c>
    </row>
    <row r="255" spans="1:7" s="12" customFormat="1" ht="24">
      <c r="A255" s="29" t="s">
        <v>317</v>
      </c>
      <c r="B255" s="8" t="s">
        <v>92</v>
      </c>
      <c r="C255" s="8" t="s">
        <v>26</v>
      </c>
      <c r="D255" s="8" t="s">
        <v>10</v>
      </c>
      <c r="E255" s="8">
        <v>6000500</v>
      </c>
      <c r="F255" s="8"/>
      <c r="G255" s="19">
        <f>G256</f>
        <v>6904.4</v>
      </c>
    </row>
    <row r="256" spans="1:7" s="12" customFormat="1" ht="24">
      <c r="A256" s="29" t="s">
        <v>107</v>
      </c>
      <c r="B256" s="8" t="s">
        <v>92</v>
      </c>
      <c r="C256" s="8" t="s">
        <v>26</v>
      </c>
      <c r="D256" s="8" t="s">
        <v>10</v>
      </c>
      <c r="E256" s="8">
        <v>6000500</v>
      </c>
      <c r="F256" s="8">
        <v>997</v>
      </c>
      <c r="G256" s="19">
        <f>6404.4+500</f>
        <v>6904.4</v>
      </c>
    </row>
    <row r="257" spans="1:7" s="12" customFormat="1" ht="12">
      <c r="A257" s="29" t="s">
        <v>147</v>
      </c>
      <c r="B257" s="8" t="s">
        <v>92</v>
      </c>
      <c r="C257" s="8" t="s">
        <v>26</v>
      </c>
      <c r="D257" s="8" t="s">
        <v>10</v>
      </c>
      <c r="E257" s="8" t="s">
        <v>146</v>
      </c>
      <c r="F257" s="8" t="s">
        <v>6</v>
      </c>
      <c r="G257" s="19">
        <f>G261+G258</f>
        <v>22037.300000000003</v>
      </c>
    </row>
    <row r="258" spans="1:7" s="12" customFormat="1" ht="36">
      <c r="A258" s="29" t="s">
        <v>318</v>
      </c>
      <c r="B258" s="8" t="s">
        <v>92</v>
      </c>
      <c r="C258" s="8" t="s">
        <v>26</v>
      </c>
      <c r="D258" s="8" t="s">
        <v>10</v>
      </c>
      <c r="E258" s="8" t="s">
        <v>312</v>
      </c>
      <c r="F258" s="8"/>
      <c r="G258" s="19">
        <f>G259</f>
        <v>6134.1</v>
      </c>
    </row>
    <row r="259" spans="1:7" s="12" customFormat="1" ht="24">
      <c r="A259" s="29" t="s">
        <v>107</v>
      </c>
      <c r="B259" s="8" t="s">
        <v>92</v>
      </c>
      <c r="C259" s="8" t="s">
        <v>26</v>
      </c>
      <c r="D259" s="8" t="s">
        <v>10</v>
      </c>
      <c r="E259" s="8" t="s">
        <v>312</v>
      </c>
      <c r="F259" s="8">
        <v>997</v>
      </c>
      <c r="G259" s="19">
        <v>6134.1</v>
      </c>
    </row>
    <row r="260" spans="1:7" s="12" customFormat="1" ht="36">
      <c r="A260" s="29" t="s">
        <v>285</v>
      </c>
      <c r="B260" s="8" t="s">
        <v>92</v>
      </c>
      <c r="C260" s="8" t="s">
        <v>26</v>
      </c>
      <c r="D260" s="8" t="s">
        <v>10</v>
      </c>
      <c r="E260" s="8">
        <v>7950300</v>
      </c>
      <c r="F260" s="8"/>
      <c r="G260" s="19">
        <f>G261</f>
        <v>15903.2</v>
      </c>
    </row>
    <row r="261" spans="1:7" s="12" customFormat="1" ht="24">
      <c r="A261" s="29" t="s">
        <v>107</v>
      </c>
      <c r="B261" s="8" t="s">
        <v>92</v>
      </c>
      <c r="C261" s="8" t="s">
        <v>26</v>
      </c>
      <c r="D261" s="8" t="s">
        <v>10</v>
      </c>
      <c r="E261" s="8">
        <v>7950300</v>
      </c>
      <c r="F261" s="8">
        <v>997</v>
      </c>
      <c r="G261" s="19">
        <f>16162.2-259</f>
        <v>15903.2</v>
      </c>
    </row>
    <row r="262" spans="1:7" s="12" customFormat="1" ht="24">
      <c r="A262" s="29" t="s">
        <v>198</v>
      </c>
      <c r="B262" s="8" t="s">
        <v>92</v>
      </c>
      <c r="C262" s="8" t="s">
        <v>26</v>
      </c>
      <c r="D262" s="8" t="s">
        <v>26</v>
      </c>
      <c r="E262" s="8" t="s">
        <v>6</v>
      </c>
      <c r="F262" s="8" t="s">
        <v>6</v>
      </c>
      <c r="G262" s="19">
        <f>G263</f>
        <v>11381.2</v>
      </c>
    </row>
    <row r="263" spans="1:7" s="12" customFormat="1" ht="48">
      <c r="A263" s="29" t="s">
        <v>106</v>
      </c>
      <c r="B263" s="8" t="s">
        <v>92</v>
      </c>
      <c r="C263" s="8" t="s">
        <v>26</v>
      </c>
      <c r="D263" s="8" t="s">
        <v>26</v>
      </c>
      <c r="E263" s="8" t="s">
        <v>140</v>
      </c>
      <c r="F263" s="8" t="s">
        <v>6</v>
      </c>
      <c r="G263" s="19">
        <f>G264</f>
        <v>11381.2</v>
      </c>
    </row>
    <row r="264" spans="1:7" s="12" customFormat="1" ht="12">
      <c r="A264" s="29" t="s">
        <v>12</v>
      </c>
      <c r="B264" s="8" t="s">
        <v>92</v>
      </c>
      <c r="C264" s="8" t="s">
        <v>26</v>
      </c>
      <c r="D264" s="8" t="s">
        <v>26</v>
      </c>
      <c r="E264" s="8" t="s">
        <v>11</v>
      </c>
      <c r="F264" s="8" t="s">
        <v>6</v>
      </c>
      <c r="G264" s="19">
        <f>G265</f>
        <v>11381.2</v>
      </c>
    </row>
    <row r="265" spans="1:7" s="12" customFormat="1" ht="24">
      <c r="A265" s="29" t="s">
        <v>107</v>
      </c>
      <c r="B265" s="8" t="s">
        <v>92</v>
      </c>
      <c r="C265" s="8" t="s">
        <v>26</v>
      </c>
      <c r="D265" s="8" t="s">
        <v>26</v>
      </c>
      <c r="E265" s="8" t="s">
        <v>11</v>
      </c>
      <c r="F265" s="8">
        <v>997</v>
      </c>
      <c r="G265" s="19">
        <f>11122.2+259</f>
        <v>11381.2</v>
      </c>
    </row>
    <row r="266" spans="1:7" s="11" customFormat="1" ht="12">
      <c r="A266" s="30" t="s">
        <v>291</v>
      </c>
      <c r="B266" s="37" t="s">
        <v>286</v>
      </c>
      <c r="C266" s="37" t="s">
        <v>287</v>
      </c>
      <c r="D266" s="10"/>
      <c r="E266" s="10"/>
      <c r="F266" s="10"/>
      <c r="G266" s="18">
        <f>G267</f>
        <v>4781.700000000001</v>
      </c>
    </row>
    <row r="267" spans="1:7" s="12" customFormat="1" ht="12">
      <c r="A267" s="29" t="s">
        <v>100</v>
      </c>
      <c r="B267" s="13" t="s">
        <v>286</v>
      </c>
      <c r="C267" s="13" t="s">
        <v>287</v>
      </c>
      <c r="D267" s="13" t="s">
        <v>86</v>
      </c>
      <c r="E267" s="13" t="s">
        <v>288</v>
      </c>
      <c r="F267" s="13"/>
      <c r="G267" s="19">
        <f>G268</f>
        <v>4781.700000000001</v>
      </c>
    </row>
    <row r="268" spans="1:7" s="12" customFormat="1" ht="36">
      <c r="A268" s="29" t="s">
        <v>290</v>
      </c>
      <c r="B268" s="13" t="s">
        <v>286</v>
      </c>
      <c r="C268" s="13" t="s">
        <v>287</v>
      </c>
      <c r="D268" s="13" t="s">
        <v>86</v>
      </c>
      <c r="E268" s="13" t="s">
        <v>289</v>
      </c>
      <c r="F268" s="13"/>
      <c r="G268" s="19">
        <f>G269</f>
        <v>4781.700000000001</v>
      </c>
    </row>
    <row r="269" spans="1:7" s="12" customFormat="1" ht="12">
      <c r="A269" s="29" t="s">
        <v>250</v>
      </c>
      <c r="B269" s="13" t="s">
        <v>286</v>
      </c>
      <c r="C269" s="13" t="s">
        <v>287</v>
      </c>
      <c r="D269" s="13" t="s">
        <v>86</v>
      </c>
      <c r="E269" s="13" t="s">
        <v>289</v>
      </c>
      <c r="F269" s="8">
        <v>997</v>
      </c>
      <c r="G269" s="19">
        <f>2690.8+2590.9-500</f>
        <v>4781.700000000001</v>
      </c>
    </row>
    <row r="270" spans="1:7" s="12" customFormat="1" ht="12">
      <c r="A270" s="29"/>
      <c r="B270" s="13"/>
      <c r="C270" s="13"/>
      <c r="D270" s="13"/>
      <c r="E270" s="13"/>
      <c r="F270" s="13"/>
      <c r="G270" s="19"/>
    </row>
    <row r="271" spans="1:7" s="12" customFormat="1" ht="24">
      <c r="A271" s="30" t="s">
        <v>0</v>
      </c>
      <c r="B271" s="10" t="s">
        <v>1</v>
      </c>
      <c r="C271" s="8" t="s">
        <v>6</v>
      </c>
      <c r="D271" s="8" t="s">
        <v>6</v>
      </c>
      <c r="E271" s="8" t="s">
        <v>6</v>
      </c>
      <c r="F271" s="8" t="s">
        <v>6</v>
      </c>
      <c r="G271" s="18">
        <f>G272</f>
        <v>39364.6</v>
      </c>
    </row>
    <row r="272" spans="1:7" s="12" customFormat="1" ht="12">
      <c r="A272" s="29" t="s">
        <v>138</v>
      </c>
      <c r="B272" s="8">
        <v>911</v>
      </c>
      <c r="C272" s="8" t="s">
        <v>26</v>
      </c>
      <c r="D272" s="8" t="s">
        <v>6</v>
      </c>
      <c r="E272" s="8" t="s">
        <v>6</v>
      </c>
      <c r="F272" s="8" t="s">
        <v>6</v>
      </c>
      <c r="G272" s="19">
        <f>G273+G277</f>
        <v>39364.6</v>
      </c>
    </row>
    <row r="273" spans="1:7" s="12" customFormat="1" ht="12">
      <c r="A273" s="31" t="s">
        <v>199</v>
      </c>
      <c r="B273" s="8">
        <v>911</v>
      </c>
      <c r="C273" s="13" t="s">
        <v>86</v>
      </c>
      <c r="D273" s="13" t="s">
        <v>88</v>
      </c>
      <c r="E273" s="13"/>
      <c r="F273" s="13"/>
      <c r="G273" s="19">
        <f>G274</f>
        <v>35530.2</v>
      </c>
    </row>
    <row r="274" spans="1:7" s="12" customFormat="1" ht="12">
      <c r="A274" s="29" t="s">
        <v>200</v>
      </c>
      <c r="B274" s="13" t="s">
        <v>202</v>
      </c>
      <c r="C274" s="13" t="s">
        <v>86</v>
      </c>
      <c r="D274" s="13" t="s">
        <v>88</v>
      </c>
      <c r="E274" s="13" t="s">
        <v>203</v>
      </c>
      <c r="F274" s="13"/>
      <c r="G274" s="19">
        <f>G275</f>
        <v>35530.2</v>
      </c>
    </row>
    <row r="275" spans="1:7" s="12" customFormat="1" ht="36">
      <c r="A275" s="29" t="s">
        <v>303</v>
      </c>
      <c r="B275" s="13" t="s">
        <v>202</v>
      </c>
      <c r="C275" s="13" t="s">
        <v>86</v>
      </c>
      <c r="D275" s="13" t="s">
        <v>88</v>
      </c>
      <c r="E275" s="13" t="s">
        <v>204</v>
      </c>
      <c r="F275" s="13"/>
      <c r="G275" s="19">
        <f>G276</f>
        <v>35530.2</v>
      </c>
    </row>
    <row r="276" spans="1:7" s="12" customFormat="1" ht="12">
      <c r="A276" s="29" t="s">
        <v>201</v>
      </c>
      <c r="B276" s="8" t="s">
        <v>1</v>
      </c>
      <c r="C276" s="13" t="s">
        <v>86</v>
      </c>
      <c r="D276" s="8" t="s">
        <v>17</v>
      </c>
      <c r="E276" s="8">
        <v>5221500</v>
      </c>
      <c r="F276" s="13" t="s">
        <v>87</v>
      </c>
      <c r="G276" s="19">
        <f>26885.1+4707.3+3937.8</f>
        <v>35530.2</v>
      </c>
    </row>
    <row r="277" spans="1:7" s="12" customFormat="1" ht="12">
      <c r="A277" s="29" t="s">
        <v>151</v>
      </c>
      <c r="B277" s="8">
        <v>911</v>
      </c>
      <c r="C277" s="8" t="s">
        <v>26</v>
      </c>
      <c r="D277" s="13"/>
      <c r="E277" s="8" t="s">
        <v>6</v>
      </c>
      <c r="F277" s="8" t="s">
        <v>6</v>
      </c>
      <c r="G277" s="19">
        <f>G278</f>
        <v>3834.4</v>
      </c>
    </row>
    <row r="278" spans="1:7" s="12" customFormat="1" ht="48">
      <c r="A278" s="29" t="s">
        <v>106</v>
      </c>
      <c r="B278" s="8">
        <v>911</v>
      </c>
      <c r="C278" s="8" t="s">
        <v>26</v>
      </c>
      <c r="D278" s="13" t="s">
        <v>86</v>
      </c>
      <c r="E278" s="8" t="s">
        <v>140</v>
      </c>
      <c r="F278" s="8" t="s">
        <v>6</v>
      </c>
      <c r="G278" s="19">
        <f>G279</f>
        <v>3834.4</v>
      </c>
    </row>
    <row r="279" spans="1:7" s="12" customFormat="1" ht="12">
      <c r="A279" s="29" t="s">
        <v>12</v>
      </c>
      <c r="B279" s="8">
        <v>911</v>
      </c>
      <c r="C279" s="8" t="s">
        <v>26</v>
      </c>
      <c r="D279" s="13" t="s">
        <v>86</v>
      </c>
      <c r="E279" s="8" t="s">
        <v>11</v>
      </c>
      <c r="F279" s="8" t="s">
        <v>6</v>
      </c>
      <c r="G279" s="19">
        <f>G280</f>
        <v>3834.4</v>
      </c>
    </row>
    <row r="280" spans="1:7" s="12" customFormat="1" ht="24">
      <c r="A280" s="29" t="s">
        <v>107</v>
      </c>
      <c r="B280" s="8" t="s">
        <v>1</v>
      </c>
      <c r="C280" s="8" t="s">
        <v>26</v>
      </c>
      <c r="D280" s="13" t="s">
        <v>86</v>
      </c>
      <c r="E280" s="8" t="s">
        <v>11</v>
      </c>
      <c r="F280" s="8">
        <v>997</v>
      </c>
      <c r="G280" s="19">
        <v>3834.4</v>
      </c>
    </row>
    <row r="281" spans="1:7" s="11" customFormat="1" ht="24">
      <c r="A281" s="30" t="s">
        <v>60</v>
      </c>
      <c r="B281" s="10" t="s">
        <v>61</v>
      </c>
      <c r="C281" s="10" t="s">
        <v>6</v>
      </c>
      <c r="D281" s="10" t="s">
        <v>6</v>
      </c>
      <c r="E281" s="10" t="s">
        <v>6</v>
      </c>
      <c r="F281" s="10" t="s">
        <v>6</v>
      </c>
      <c r="G281" s="18">
        <f>G282+G291</f>
        <v>362025.9</v>
      </c>
    </row>
    <row r="282" spans="1:7" s="11" customFormat="1" ht="12">
      <c r="A282" s="29" t="s">
        <v>171</v>
      </c>
      <c r="B282" s="8" t="s">
        <v>61</v>
      </c>
      <c r="C282" s="8" t="s">
        <v>50</v>
      </c>
      <c r="D282" s="8" t="s">
        <v>6</v>
      </c>
      <c r="E282" s="8" t="s">
        <v>6</v>
      </c>
      <c r="F282" s="8" t="s">
        <v>6</v>
      </c>
      <c r="G282" s="19">
        <f>G283</f>
        <v>11064.5</v>
      </c>
    </row>
    <row r="283" spans="1:7" s="11" customFormat="1" ht="12">
      <c r="A283" s="29" t="s">
        <v>181</v>
      </c>
      <c r="B283" s="8" t="s">
        <v>61</v>
      </c>
      <c r="C283" s="8" t="s">
        <v>50</v>
      </c>
      <c r="D283" s="8" t="s">
        <v>50</v>
      </c>
      <c r="E283" s="8" t="s">
        <v>6</v>
      </c>
      <c r="F283" s="8" t="s">
        <v>6</v>
      </c>
      <c r="G283" s="19">
        <f>G284+G288</f>
        <v>11064.5</v>
      </c>
    </row>
    <row r="284" spans="1:7" s="11" customFormat="1" ht="12">
      <c r="A284" s="29" t="s">
        <v>158</v>
      </c>
      <c r="B284" s="8" t="s">
        <v>61</v>
      </c>
      <c r="C284" s="8" t="s">
        <v>50</v>
      </c>
      <c r="D284" s="8" t="s">
        <v>50</v>
      </c>
      <c r="E284" s="8" t="s">
        <v>159</v>
      </c>
      <c r="F284" s="8" t="s">
        <v>6</v>
      </c>
      <c r="G284" s="19">
        <f>G287</f>
        <v>10564.5</v>
      </c>
    </row>
    <row r="285" spans="1:7" s="11" customFormat="1" ht="36">
      <c r="A285" s="29" t="s">
        <v>182</v>
      </c>
      <c r="B285" s="8" t="s">
        <v>61</v>
      </c>
      <c r="C285" s="8" t="s">
        <v>50</v>
      </c>
      <c r="D285" s="8" t="s">
        <v>50</v>
      </c>
      <c r="E285" s="8" t="s">
        <v>183</v>
      </c>
      <c r="F285" s="8" t="s">
        <v>6</v>
      </c>
      <c r="G285" s="19">
        <f>G286</f>
        <v>10564.5</v>
      </c>
    </row>
    <row r="286" spans="1:7" s="11" customFormat="1" ht="12">
      <c r="A286" s="29" t="s">
        <v>205</v>
      </c>
      <c r="B286" s="8" t="s">
        <v>61</v>
      </c>
      <c r="C286" s="8" t="s">
        <v>50</v>
      </c>
      <c r="D286" s="8" t="s">
        <v>50</v>
      </c>
      <c r="E286" s="8" t="s">
        <v>62</v>
      </c>
      <c r="F286" s="8" t="s">
        <v>6</v>
      </c>
      <c r="G286" s="19">
        <f>G287</f>
        <v>10564.5</v>
      </c>
    </row>
    <row r="287" spans="1:7" s="11" customFormat="1" ht="36">
      <c r="A287" s="29" t="s">
        <v>306</v>
      </c>
      <c r="B287" s="8" t="s">
        <v>61</v>
      </c>
      <c r="C287" s="8" t="s">
        <v>50</v>
      </c>
      <c r="D287" s="8" t="s">
        <v>50</v>
      </c>
      <c r="E287" s="8" t="s">
        <v>62</v>
      </c>
      <c r="F287" s="8">
        <v>922</v>
      </c>
      <c r="G287" s="19">
        <v>10564.5</v>
      </c>
    </row>
    <row r="288" spans="1:7" s="11" customFormat="1" ht="12">
      <c r="A288" s="29" t="s">
        <v>147</v>
      </c>
      <c r="B288" s="8">
        <v>913</v>
      </c>
      <c r="C288" s="8" t="s">
        <v>50</v>
      </c>
      <c r="D288" s="8" t="s">
        <v>50</v>
      </c>
      <c r="E288" s="8">
        <v>7950000</v>
      </c>
      <c r="F288" s="8"/>
      <c r="G288" s="19">
        <f>G289</f>
        <v>500</v>
      </c>
    </row>
    <row r="289" spans="1:7" s="11" customFormat="1" ht="37.5" customHeight="1">
      <c r="A289" s="29" t="s">
        <v>304</v>
      </c>
      <c r="B289" s="8">
        <v>913</v>
      </c>
      <c r="C289" s="8" t="s">
        <v>50</v>
      </c>
      <c r="D289" s="8" t="s">
        <v>50</v>
      </c>
      <c r="E289" s="8">
        <v>7952500</v>
      </c>
      <c r="F289" s="8"/>
      <c r="G289" s="19">
        <f>G290</f>
        <v>500</v>
      </c>
    </row>
    <row r="290" spans="1:7" s="11" customFormat="1" ht="12">
      <c r="A290" s="29" t="s">
        <v>250</v>
      </c>
      <c r="B290" s="8">
        <v>913</v>
      </c>
      <c r="C290" s="8" t="s">
        <v>50</v>
      </c>
      <c r="D290" s="8" t="s">
        <v>50</v>
      </c>
      <c r="E290" s="8">
        <v>7952500</v>
      </c>
      <c r="F290" s="8">
        <v>997</v>
      </c>
      <c r="G290" s="19">
        <v>500</v>
      </c>
    </row>
    <row r="291" spans="1:7" s="11" customFormat="1" ht="12">
      <c r="A291" s="29" t="s">
        <v>163</v>
      </c>
      <c r="B291" s="8" t="s">
        <v>61</v>
      </c>
      <c r="C291" s="8" t="s">
        <v>43</v>
      </c>
      <c r="D291" s="8" t="s">
        <v>6</v>
      </c>
      <c r="E291" s="8" t="s">
        <v>6</v>
      </c>
      <c r="F291" s="8" t="s">
        <v>6</v>
      </c>
      <c r="G291" s="19">
        <f>G292+G300+G324+G310</f>
        <v>350961.4</v>
      </c>
    </row>
    <row r="292" spans="1:7" s="11" customFormat="1" ht="12">
      <c r="A292" s="29" t="s">
        <v>206</v>
      </c>
      <c r="B292" s="8" t="s">
        <v>61</v>
      </c>
      <c r="C292" s="8" t="s">
        <v>43</v>
      </c>
      <c r="D292" s="8" t="s">
        <v>17</v>
      </c>
      <c r="E292" s="8" t="s">
        <v>6</v>
      </c>
      <c r="F292" s="8" t="s">
        <v>6</v>
      </c>
      <c r="G292" s="19">
        <f>G293+G297</f>
        <v>43670.700000000004</v>
      </c>
    </row>
    <row r="293" spans="1:7" s="11" customFormat="1" ht="12">
      <c r="A293" s="29" t="s">
        <v>158</v>
      </c>
      <c r="B293" s="8" t="s">
        <v>61</v>
      </c>
      <c r="C293" s="8" t="s">
        <v>43</v>
      </c>
      <c r="D293" s="8" t="s">
        <v>17</v>
      </c>
      <c r="E293" s="8" t="s">
        <v>159</v>
      </c>
      <c r="F293" s="8" t="s">
        <v>6</v>
      </c>
      <c r="G293" s="19">
        <f>G294</f>
        <v>42402.200000000004</v>
      </c>
    </row>
    <row r="294" spans="1:7" s="11" customFormat="1" ht="36">
      <c r="A294" s="29" t="s">
        <v>182</v>
      </c>
      <c r="B294" s="8" t="s">
        <v>61</v>
      </c>
      <c r="C294" s="8" t="s">
        <v>43</v>
      </c>
      <c r="D294" s="8" t="s">
        <v>17</v>
      </c>
      <c r="E294" s="8" t="s">
        <v>183</v>
      </c>
      <c r="F294" s="8" t="s">
        <v>6</v>
      </c>
      <c r="G294" s="19">
        <f>G296</f>
        <v>42402.200000000004</v>
      </c>
    </row>
    <row r="295" spans="1:7" s="11" customFormat="1" ht="12">
      <c r="A295" s="29" t="s">
        <v>309</v>
      </c>
      <c r="B295" s="8" t="s">
        <v>61</v>
      </c>
      <c r="C295" s="8" t="s">
        <v>43</v>
      </c>
      <c r="D295" s="8" t="s">
        <v>17</v>
      </c>
      <c r="E295" s="8" t="s">
        <v>63</v>
      </c>
      <c r="F295" s="8" t="s">
        <v>6</v>
      </c>
      <c r="G295" s="19">
        <f>G296</f>
        <v>42402.200000000004</v>
      </c>
    </row>
    <row r="296" spans="1:7" s="11" customFormat="1" ht="120">
      <c r="A296" s="29" t="s">
        <v>308</v>
      </c>
      <c r="B296" s="8" t="s">
        <v>61</v>
      </c>
      <c r="C296" s="8" t="s">
        <v>43</v>
      </c>
      <c r="D296" s="8" t="s">
        <v>17</v>
      </c>
      <c r="E296" s="8" t="s">
        <v>63</v>
      </c>
      <c r="F296" s="8">
        <v>920</v>
      </c>
      <c r="G296" s="19">
        <f>42196.8+205.4</f>
        <v>42402.200000000004</v>
      </c>
    </row>
    <row r="297" spans="1:7" s="11" customFormat="1" ht="12">
      <c r="A297" s="29" t="s">
        <v>147</v>
      </c>
      <c r="B297" s="8">
        <v>913</v>
      </c>
      <c r="C297" s="8">
        <v>10</v>
      </c>
      <c r="D297" s="8" t="s">
        <v>17</v>
      </c>
      <c r="E297" s="8">
        <v>7950000</v>
      </c>
      <c r="F297" s="8"/>
      <c r="G297" s="19">
        <f>G298</f>
        <v>1268.5</v>
      </c>
    </row>
    <row r="298" spans="1:7" s="11" customFormat="1" ht="36">
      <c r="A298" s="29" t="s">
        <v>248</v>
      </c>
      <c r="B298" s="8">
        <v>913</v>
      </c>
      <c r="C298" s="8">
        <v>10</v>
      </c>
      <c r="D298" s="8" t="s">
        <v>17</v>
      </c>
      <c r="E298" s="8">
        <v>7952300</v>
      </c>
      <c r="F298" s="13"/>
      <c r="G298" s="19">
        <f>G299</f>
        <v>1268.5</v>
      </c>
    </row>
    <row r="299" spans="1:7" s="11" customFormat="1" ht="12">
      <c r="A299" s="29" t="s">
        <v>250</v>
      </c>
      <c r="B299" s="8">
        <v>913</v>
      </c>
      <c r="C299" s="8">
        <v>10</v>
      </c>
      <c r="D299" s="8" t="s">
        <v>17</v>
      </c>
      <c r="E299" s="8">
        <v>7952300</v>
      </c>
      <c r="F299" s="8">
        <v>997</v>
      </c>
      <c r="G299" s="19">
        <v>1268.5</v>
      </c>
    </row>
    <row r="300" spans="1:7" s="11" customFormat="1" ht="12">
      <c r="A300" s="29" t="s">
        <v>164</v>
      </c>
      <c r="B300" s="8" t="s">
        <v>61</v>
      </c>
      <c r="C300" s="8" t="s">
        <v>43</v>
      </c>
      <c r="D300" s="8" t="s">
        <v>10</v>
      </c>
      <c r="E300" s="8" t="s">
        <v>6</v>
      </c>
      <c r="F300" s="8" t="s">
        <v>6</v>
      </c>
      <c r="G300" s="19">
        <f>G301+G321</f>
        <v>77377.99999999999</v>
      </c>
    </row>
    <row r="301" spans="1:7" s="11" customFormat="1" ht="12">
      <c r="A301" s="29" t="s">
        <v>165</v>
      </c>
      <c r="B301" s="8" t="s">
        <v>61</v>
      </c>
      <c r="C301" s="8" t="s">
        <v>43</v>
      </c>
      <c r="D301" s="8" t="s">
        <v>10</v>
      </c>
      <c r="E301" s="8" t="s">
        <v>166</v>
      </c>
      <c r="F301" s="8" t="s">
        <v>6</v>
      </c>
      <c r="G301" s="19">
        <f>G302+G304+G306+G308</f>
        <v>75448.99999999999</v>
      </c>
    </row>
    <row r="302" spans="1:7" s="11" customFormat="1" ht="60">
      <c r="A302" s="29" t="s">
        <v>64</v>
      </c>
      <c r="B302" s="8" t="s">
        <v>61</v>
      </c>
      <c r="C302" s="8" t="s">
        <v>43</v>
      </c>
      <c r="D302" s="8" t="s">
        <v>10</v>
      </c>
      <c r="E302" s="8" t="s">
        <v>65</v>
      </c>
      <c r="F302" s="8" t="s">
        <v>6</v>
      </c>
      <c r="G302" s="19">
        <f>G303</f>
        <v>1353.3</v>
      </c>
    </row>
    <row r="303" spans="1:7" s="11" customFormat="1" ht="12">
      <c r="A303" s="29" t="s">
        <v>168</v>
      </c>
      <c r="B303" s="8" t="s">
        <v>61</v>
      </c>
      <c r="C303" s="8" t="s">
        <v>43</v>
      </c>
      <c r="D303" s="8" t="s">
        <v>10</v>
      </c>
      <c r="E303" s="8" t="s">
        <v>65</v>
      </c>
      <c r="F303" s="8" t="s">
        <v>44</v>
      </c>
      <c r="G303" s="19">
        <v>1353.3</v>
      </c>
    </row>
    <row r="304" spans="1:7" s="11" customFormat="1" ht="36">
      <c r="A304" s="29" t="s">
        <v>66</v>
      </c>
      <c r="B304" s="8" t="s">
        <v>61</v>
      </c>
      <c r="C304" s="8" t="s">
        <v>43</v>
      </c>
      <c r="D304" s="8" t="s">
        <v>10</v>
      </c>
      <c r="E304" s="8" t="s">
        <v>67</v>
      </c>
      <c r="F304" s="8" t="s">
        <v>6</v>
      </c>
      <c r="G304" s="19">
        <f>G305</f>
        <v>152.6</v>
      </c>
    </row>
    <row r="305" spans="1:7" s="11" customFormat="1" ht="12">
      <c r="A305" s="29" t="s">
        <v>168</v>
      </c>
      <c r="B305" s="8" t="s">
        <v>61</v>
      </c>
      <c r="C305" s="8" t="s">
        <v>43</v>
      </c>
      <c r="D305" s="8" t="s">
        <v>10</v>
      </c>
      <c r="E305" s="8" t="s">
        <v>67</v>
      </c>
      <c r="F305" s="8" t="s">
        <v>44</v>
      </c>
      <c r="G305" s="19">
        <v>152.6</v>
      </c>
    </row>
    <row r="306" spans="1:7" s="11" customFormat="1" ht="24">
      <c r="A306" s="29" t="s">
        <v>68</v>
      </c>
      <c r="B306" s="8" t="s">
        <v>61</v>
      </c>
      <c r="C306" s="8" t="s">
        <v>43</v>
      </c>
      <c r="D306" s="8" t="s">
        <v>10</v>
      </c>
      <c r="E306" s="8" t="s">
        <v>69</v>
      </c>
      <c r="F306" s="8" t="s">
        <v>6</v>
      </c>
      <c r="G306" s="19">
        <f>G307</f>
        <v>72450.9</v>
      </c>
    </row>
    <row r="307" spans="1:7" s="11" customFormat="1" ht="12">
      <c r="A307" s="29" t="s">
        <v>168</v>
      </c>
      <c r="B307" s="8" t="s">
        <v>61</v>
      </c>
      <c r="C307" s="8" t="s">
        <v>43</v>
      </c>
      <c r="D307" s="8" t="s">
        <v>10</v>
      </c>
      <c r="E307" s="8" t="s">
        <v>69</v>
      </c>
      <c r="F307" s="8" t="s">
        <v>44</v>
      </c>
      <c r="G307" s="19">
        <v>72450.9</v>
      </c>
    </row>
    <row r="308" spans="1:7" s="11" customFormat="1" ht="36">
      <c r="A308" s="29" t="s">
        <v>70</v>
      </c>
      <c r="B308" s="8" t="s">
        <v>61</v>
      </c>
      <c r="C308" s="8" t="s">
        <v>43</v>
      </c>
      <c r="D308" s="8" t="s">
        <v>10</v>
      </c>
      <c r="E308" s="8" t="s">
        <v>71</v>
      </c>
      <c r="F308" s="8" t="s">
        <v>6</v>
      </c>
      <c r="G308" s="19">
        <f>G309</f>
        <v>1492.2</v>
      </c>
    </row>
    <row r="309" spans="1:7" s="11" customFormat="1" ht="12">
      <c r="A309" s="29" t="s">
        <v>168</v>
      </c>
      <c r="B309" s="8" t="s">
        <v>61</v>
      </c>
      <c r="C309" s="8" t="s">
        <v>43</v>
      </c>
      <c r="D309" s="8" t="s">
        <v>10</v>
      </c>
      <c r="E309" s="8" t="s">
        <v>71</v>
      </c>
      <c r="F309" s="8" t="s">
        <v>44</v>
      </c>
      <c r="G309" s="19">
        <v>1492.2</v>
      </c>
    </row>
    <row r="310" spans="1:7" s="11" customFormat="1" ht="12">
      <c r="A310" s="29" t="s">
        <v>158</v>
      </c>
      <c r="B310" s="8" t="s">
        <v>61</v>
      </c>
      <c r="C310" s="8" t="s">
        <v>43</v>
      </c>
      <c r="D310" s="8" t="s">
        <v>10</v>
      </c>
      <c r="E310" s="8" t="s">
        <v>159</v>
      </c>
      <c r="F310" s="8" t="s">
        <v>6</v>
      </c>
      <c r="G310" s="19">
        <f>G311</f>
        <v>212264.2</v>
      </c>
    </row>
    <row r="311" spans="1:7" s="11" customFormat="1" ht="36">
      <c r="A311" s="29" t="s">
        <v>182</v>
      </c>
      <c r="B311" s="8" t="s">
        <v>61</v>
      </c>
      <c r="C311" s="8" t="s">
        <v>43</v>
      </c>
      <c r="D311" s="8" t="s">
        <v>10</v>
      </c>
      <c r="E311" s="8" t="s">
        <v>183</v>
      </c>
      <c r="F311" s="8" t="s">
        <v>6</v>
      </c>
      <c r="G311" s="19">
        <f>G312</f>
        <v>212264.2</v>
      </c>
    </row>
    <row r="312" spans="1:7" s="11" customFormat="1" ht="12">
      <c r="A312" s="29" t="s">
        <v>205</v>
      </c>
      <c r="B312" s="8" t="s">
        <v>61</v>
      </c>
      <c r="C312" s="8" t="s">
        <v>43</v>
      </c>
      <c r="D312" s="8" t="s">
        <v>10</v>
      </c>
      <c r="E312" s="8" t="s">
        <v>72</v>
      </c>
      <c r="F312" s="8" t="s">
        <v>6</v>
      </c>
      <c r="G312" s="19">
        <f>G313+G314+G315+G316+G317+G318+G319+G320</f>
        <v>212264.2</v>
      </c>
    </row>
    <row r="313" spans="1:7" s="11" customFormat="1" ht="48">
      <c r="A313" s="29" t="s">
        <v>73</v>
      </c>
      <c r="B313" s="8" t="s">
        <v>61</v>
      </c>
      <c r="C313" s="8" t="s">
        <v>43</v>
      </c>
      <c r="D313" s="8" t="s">
        <v>10</v>
      </c>
      <c r="E313" s="8" t="s">
        <v>72</v>
      </c>
      <c r="F313" s="8">
        <v>921</v>
      </c>
      <c r="G313" s="19">
        <v>1269.5</v>
      </c>
    </row>
    <row r="314" spans="1:7" s="11" customFormat="1" ht="36">
      <c r="A314" s="29" t="s">
        <v>74</v>
      </c>
      <c r="B314" s="8" t="s">
        <v>61</v>
      </c>
      <c r="C314" s="8" t="s">
        <v>43</v>
      </c>
      <c r="D314" s="8" t="s">
        <v>10</v>
      </c>
      <c r="E314" s="8" t="s">
        <v>72</v>
      </c>
      <c r="F314" s="8">
        <v>923</v>
      </c>
      <c r="G314" s="19">
        <v>9072.5</v>
      </c>
    </row>
    <row r="315" spans="1:7" s="11" customFormat="1" ht="24">
      <c r="A315" s="29" t="s">
        <v>75</v>
      </c>
      <c r="B315" s="8" t="s">
        <v>61</v>
      </c>
      <c r="C315" s="8" t="s">
        <v>43</v>
      </c>
      <c r="D315" s="8" t="s">
        <v>10</v>
      </c>
      <c r="E315" s="8" t="s">
        <v>72</v>
      </c>
      <c r="F315" s="8">
        <v>924</v>
      </c>
      <c r="G315" s="19">
        <v>7886.6</v>
      </c>
    </row>
    <row r="316" spans="1:7" s="11" customFormat="1" ht="96">
      <c r="A316" s="29" t="s">
        <v>307</v>
      </c>
      <c r="B316" s="8" t="s">
        <v>61</v>
      </c>
      <c r="C316" s="8" t="s">
        <v>43</v>
      </c>
      <c r="D316" s="8" t="s">
        <v>10</v>
      </c>
      <c r="E316" s="8" t="s">
        <v>72</v>
      </c>
      <c r="F316" s="8">
        <v>926</v>
      </c>
      <c r="G316" s="19">
        <v>8429.6</v>
      </c>
    </row>
    <row r="317" spans="1:7" s="11" customFormat="1" ht="24">
      <c r="A317" s="29" t="s">
        <v>76</v>
      </c>
      <c r="B317" s="8" t="s">
        <v>61</v>
      </c>
      <c r="C317" s="8" t="s">
        <v>43</v>
      </c>
      <c r="D317" s="8" t="s">
        <v>10</v>
      </c>
      <c r="E317" s="8" t="s">
        <v>72</v>
      </c>
      <c r="F317" s="8">
        <v>927</v>
      </c>
      <c r="G317" s="19">
        <v>29808.4</v>
      </c>
    </row>
    <row r="318" spans="1:7" s="11" customFormat="1" ht="24">
      <c r="A318" s="29" t="s">
        <v>77</v>
      </c>
      <c r="B318" s="8" t="s">
        <v>61</v>
      </c>
      <c r="C318" s="8" t="s">
        <v>43</v>
      </c>
      <c r="D318" s="8" t="s">
        <v>10</v>
      </c>
      <c r="E318" s="8" t="s">
        <v>72</v>
      </c>
      <c r="F318" s="8">
        <v>928</v>
      </c>
      <c r="G318" s="19">
        <v>88542.4</v>
      </c>
    </row>
    <row r="319" spans="1:7" s="11" customFormat="1" ht="24">
      <c r="A319" s="29" t="s">
        <v>78</v>
      </c>
      <c r="B319" s="8" t="s">
        <v>61</v>
      </c>
      <c r="C319" s="8" t="s">
        <v>43</v>
      </c>
      <c r="D319" s="8" t="s">
        <v>10</v>
      </c>
      <c r="E319" s="8" t="s">
        <v>72</v>
      </c>
      <c r="F319" s="8">
        <v>929</v>
      </c>
      <c r="G319" s="19">
        <v>3467.7</v>
      </c>
    </row>
    <row r="320" spans="1:7" s="11" customFormat="1" ht="36">
      <c r="A320" s="29" t="s">
        <v>79</v>
      </c>
      <c r="B320" s="8" t="s">
        <v>61</v>
      </c>
      <c r="C320" s="8" t="s">
        <v>43</v>
      </c>
      <c r="D320" s="8" t="s">
        <v>10</v>
      </c>
      <c r="E320" s="8" t="s">
        <v>72</v>
      </c>
      <c r="F320" s="8">
        <v>930</v>
      </c>
      <c r="G320" s="19">
        <v>63787.5</v>
      </c>
    </row>
    <row r="321" spans="1:7" s="11" customFormat="1" ht="12">
      <c r="A321" s="29" t="s">
        <v>147</v>
      </c>
      <c r="B321" s="8">
        <v>913</v>
      </c>
      <c r="C321" s="8">
        <v>10</v>
      </c>
      <c r="D321" s="8" t="s">
        <v>10</v>
      </c>
      <c r="E321" s="8">
        <v>7950000</v>
      </c>
      <c r="F321" s="8"/>
      <c r="G321" s="19">
        <f>G322</f>
        <v>1929</v>
      </c>
    </row>
    <row r="322" spans="1:7" s="11" customFormat="1" ht="36">
      <c r="A322" s="29" t="s">
        <v>248</v>
      </c>
      <c r="B322" s="8">
        <v>913</v>
      </c>
      <c r="C322" s="8">
        <v>10</v>
      </c>
      <c r="D322" s="13" t="s">
        <v>249</v>
      </c>
      <c r="E322" s="8">
        <v>7952300</v>
      </c>
      <c r="F322" s="13"/>
      <c r="G322" s="19">
        <f>G323</f>
        <v>1929</v>
      </c>
    </row>
    <row r="323" spans="1:7" s="11" customFormat="1" ht="12">
      <c r="A323" s="29" t="s">
        <v>250</v>
      </c>
      <c r="B323" s="8">
        <v>913</v>
      </c>
      <c r="C323" s="8">
        <v>10</v>
      </c>
      <c r="D323" s="13" t="s">
        <v>249</v>
      </c>
      <c r="E323" s="8">
        <v>7952300</v>
      </c>
      <c r="F323" s="8">
        <v>997</v>
      </c>
      <c r="G323" s="19">
        <f>3697.5-500-1268.5</f>
        <v>1929</v>
      </c>
    </row>
    <row r="324" spans="1:7" s="11" customFormat="1" ht="12">
      <c r="A324" s="29" t="s">
        <v>207</v>
      </c>
      <c r="B324" s="8" t="s">
        <v>61</v>
      </c>
      <c r="C324" s="8" t="s">
        <v>43</v>
      </c>
      <c r="D324" s="8" t="s">
        <v>49</v>
      </c>
      <c r="E324" s="8" t="s">
        <v>6</v>
      </c>
      <c r="F324" s="8" t="s">
        <v>6</v>
      </c>
      <c r="G324" s="19">
        <f>G328+G325</f>
        <v>17648.5</v>
      </c>
    </row>
    <row r="325" spans="1:7" s="11" customFormat="1" ht="48">
      <c r="A325" s="29" t="s">
        <v>106</v>
      </c>
      <c r="B325" s="8" t="s">
        <v>61</v>
      </c>
      <c r="C325" s="8" t="s">
        <v>43</v>
      </c>
      <c r="D325" s="8" t="s">
        <v>49</v>
      </c>
      <c r="E325" s="8" t="s">
        <v>140</v>
      </c>
      <c r="F325" s="8"/>
      <c r="G325" s="19">
        <f>G326</f>
        <v>1528.3</v>
      </c>
    </row>
    <row r="326" spans="1:7" s="11" customFormat="1" ht="12">
      <c r="A326" s="29" t="s">
        <v>12</v>
      </c>
      <c r="B326" s="8" t="s">
        <v>61</v>
      </c>
      <c r="C326" s="8" t="s">
        <v>43</v>
      </c>
      <c r="D326" s="8" t="s">
        <v>49</v>
      </c>
      <c r="E326" s="8" t="s">
        <v>11</v>
      </c>
      <c r="F326" s="8" t="s">
        <v>6</v>
      </c>
      <c r="G326" s="19">
        <f>G327</f>
        <v>1528.3</v>
      </c>
    </row>
    <row r="327" spans="1:7" s="11" customFormat="1" ht="24">
      <c r="A327" s="29" t="s">
        <v>107</v>
      </c>
      <c r="B327" s="8" t="s">
        <v>61</v>
      </c>
      <c r="C327" s="8" t="s">
        <v>43</v>
      </c>
      <c r="D327" s="8" t="s">
        <v>49</v>
      </c>
      <c r="E327" s="8" t="s">
        <v>11</v>
      </c>
      <c r="F327" s="8">
        <v>997</v>
      </c>
      <c r="G327" s="19">
        <v>1528.3</v>
      </c>
    </row>
    <row r="328" spans="1:7" s="11" customFormat="1" ht="12">
      <c r="A328" s="29" t="s">
        <v>143</v>
      </c>
      <c r="B328" s="8" t="s">
        <v>61</v>
      </c>
      <c r="C328" s="8" t="s">
        <v>43</v>
      </c>
      <c r="D328" s="8" t="s">
        <v>49</v>
      </c>
      <c r="E328" s="8" t="s">
        <v>144</v>
      </c>
      <c r="F328" s="8" t="s">
        <v>6</v>
      </c>
      <c r="G328" s="19">
        <f>G331</f>
        <v>16120.2</v>
      </c>
    </row>
    <row r="329" spans="1:7" s="11" customFormat="1" ht="84">
      <c r="A329" s="29" t="s">
        <v>226</v>
      </c>
      <c r="B329" s="8" t="s">
        <v>61</v>
      </c>
      <c r="C329" s="8" t="s">
        <v>43</v>
      </c>
      <c r="D329" s="8" t="s">
        <v>49</v>
      </c>
      <c r="E329" s="8" t="s">
        <v>145</v>
      </c>
      <c r="F329" s="8" t="s">
        <v>6</v>
      </c>
      <c r="G329" s="19">
        <f>G331</f>
        <v>16120.2</v>
      </c>
    </row>
    <row r="330" spans="1:7" s="11" customFormat="1" ht="204">
      <c r="A330" s="29" t="s">
        <v>305</v>
      </c>
      <c r="B330" s="8" t="s">
        <v>61</v>
      </c>
      <c r="C330" s="8" t="s">
        <v>43</v>
      </c>
      <c r="D330" s="8" t="s">
        <v>49</v>
      </c>
      <c r="E330" s="8" t="s">
        <v>80</v>
      </c>
      <c r="F330" s="8" t="s">
        <v>6</v>
      </c>
      <c r="G330" s="19">
        <f>G331</f>
        <v>16120.2</v>
      </c>
    </row>
    <row r="331" spans="1:7" s="11" customFormat="1" ht="24">
      <c r="A331" s="29" t="s">
        <v>107</v>
      </c>
      <c r="B331" s="8" t="s">
        <v>61</v>
      </c>
      <c r="C331" s="8" t="s">
        <v>43</v>
      </c>
      <c r="D331" s="8" t="s">
        <v>49</v>
      </c>
      <c r="E331" s="8" t="s">
        <v>80</v>
      </c>
      <c r="F331" s="8">
        <v>997</v>
      </c>
      <c r="G331" s="19">
        <f>16120.2</f>
        <v>16120.2</v>
      </c>
    </row>
    <row r="332" spans="1:7" s="11" customFormat="1" ht="24">
      <c r="A332" s="30" t="s">
        <v>240</v>
      </c>
      <c r="B332" s="10" t="s">
        <v>81</v>
      </c>
      <c r="C332" s="10" t="s">
        <v>6</v>
      </c>
      <c r="D332" s="10" t="s">
        <v>6</v>
      </c>
      <c r="E332" s="10" t="s">
        <v>6</v>
      </c>
      <c r="F332" s="10" t="s">
        <v>6</v>
      </c>
      <c r="G332" s="18">
        <f>G333+G340</f>
        <v>10192.7</v>
      </c>
    </row>
    <row r="333" spans="1:7" s="11" customFormat="1" ht="12">
      <c r="A333" s="29" t="s">
        <v>138</v>
      </c>
      <c r="B333" s="8" t="s">
        <v>81</v>
      </c>
      <c r="C333" s="8" t="s">
        <v>9</v>
      </c>
      <c r="D333" s="8" t="s">
        <v>6</v>
      </c>
      <c r="E333" s="8" t="s">
        <v>6</v>
      </c>
      <c r="F333" s="8" t="s">
        <v>6</v>
      </c>
      <c r="G333" s="19">
        <f>G334+G339</f>
        <v>9692.7</v>
      </c>
    </row>
    <row r="334" spans="1:7" s="11" customFormat="1" ht="12">
      <c r="A334" s="29" t="s">
        <v>151</v>
      </c>
      <c r="B334" s="8" t="s">
        <v>81</v>
      </c>
      <c r="C334" s="8" t="s">
        <v>9</v>
      </c>
      <c r="D334" s="8">
        <v>13</v>
      </c>
      <c r="E334" s="8" t="s">
        <v>6</v>
      </c>
      <c r="F334" s="8" t="s">
        <v>6</v>
      </c>
      <c r="G334" s="19">
        <f>G335</f>
        <v>9092.7</v>
      </c>
    </row>
    <row r="335" spans="1:7" s="11" customFormat="1" ht="48">
      <c r="A335" s="29" t="s">
        <v>106</v>
      </c>
      <c r="B335" s="8" t="s">
        <v>81</v>
      </c>
      <c r="C335" s="8" t="s">
        <v>9</v>
      </c>
      <c r="D335" s="8">
        <v>13</v>
      </c>
      <c r="E335" s="8" t="s">
        <v>140</v>
      </c>
      <c r="F335" s="8" t="s">
        <v>6</v>
      </c>
      <c r="G335" s="19">
        <f>G336</f>
        <v>9092.7</v>
      </c>
    </row>
    <row r="336" spans="1:7" s="11" customFormat="1" ht="12">
      <c r="A336" s="29" t="s">
        <v>12</v>
      </c>
      <c r="B336" s="8" t="s">
        <v>81</v>
      </c>
      <c r="C336" s="8" t="s">
        <v>9</v>
      </c>
      <c r="D336" s="8">
        <v>13</v>
      </c>
      <c r="E336" s="8" t="s">
        <v>11</v>
      </c>
      <c r="F336" s="8" t="s">
        <v>6</v>
      </c>
      <c r="G336" s="19">
        <f>G337</f>
        <v>9092.7</v>
      </c>
    </row>
    <row r="337" spans="1:7" s="11" customFormat="1" ht="24">
      <c r="A337" s="29" t="s">
        <v>107</v>
      </c>
      <c r="B337" s="8" t="s">
        <v>81</v>
      </c>
      <c r="C337" s="8" t="s">
        <v>9</v>
      </c>
      <c r="D337" s="8">
        <v>13</v>
      </c>
      <c r="E337" s="8" t="s">
        <v>11</v>
      </c>
      <c r="F337" s="8">
        <v>997</v>
      </c>
      <c r="G337" s="19">
        <v>9092.7</v>
      </c>
    </row>
    <row r="338" spans="1:7" s="11" customFormat="1" ht="12">
      <c r="A338" s="29" t="s">
        <v>311</v>
      </c>
      <c r="B338" s="8">
        <v>914</v>
      </c>
      <c r="C338" s="8" t="s">
        <v>9</v>
      </c>
      <c r="D338" s="8">
        <v>14</v>
      </c>
      <c r="E338" s="8" t="s">
        <v>310</v>
      </c>
      <c r="F338" s="8"/>
      <c r="G338" s="19">
        <f>G339</f>
        <v>600</v>
      </c>
    </row>
    <row r="339" spans="1:7" s="11" customFormat="1" ht="24">
      <c r="A339" s="29" t="s">
        <v>264</v>
      </c>
      <c r="B339" s="8">
        <v>914</v>
      </c>
      <c r="C339" s="8" t="s">
        <v>9</v>
      </c>
      <c r="D339" s="8">
        <v>14</v>
      </c>
      <c r="E339" s="8" t="s">
        <v>310</v>
      </c>
      <c r="F339" s="8">
        <v>997</v>
      </c>
      <c r="G339" s="19">
        <v>600</v>
      </c>
    </row>
    <row r="340" spans="1:7" s="11" customFormat="1" ht="12">
      <c r="A340" s="29" t="s">
        <v>260</v>
      </c>
      <c r="B340" s="13" t="s">
        <v>261</v>
      </c>
      <c r="C340" s="13" t="s">
        <v>90</v>
      </c>
      <c r="D340" s="8">
        <v>12</v>
      </c>
      <c r="E340" s="8"/>
      <c r="F340" s="13"/>
      <c r="G340" s="23">
        <f>G341</f>
        <v>500</v>
      </c>
    </row>
    <row r="341" spans="1:7" s="11" customFormat="1" ht="24">
      <c r="A341" s="29" t="s">
        <v>262</v>
      </c>
      <c r="B341" s="13" t="s">
        <v>261</v>
      </c>
      <c r="C341" s="13" t="s">
        <v>90</v>
      </c>
      <c r="D341" s="8">
        <v>12</v>
      </c>
      <c r="E341" s="8">
        <v>3400000</v>
      </c>
      <c r="F341" s="13"/>
      <c r="G341" s="23">
        <f>G342</f>
        <v>500</v>
      </c>
    </row>
    <row r="342" spans="1:7" s="11" customFormat="1" ht="12">
      <c r="A342" s="29" t="s">
        <v>263</v>
      </c>
      <c r="B342" s="13" t="s">
        <v>261</v>
      </c>
      <c r="C342" s="13" t="s">
        <v>90</v>
      </c>
      <c r="D342" s="8">
        <v>12</v>
      </c>
      <c r="E342" s="8">
        <v>3400300</v>
      </c>
      <c r="F342" s="13"/>
      <c r="G342" s="23">
        <f>G343</f>
        <v>500</v>
      </c>
    </row>
    <row r="343" spans="1:7" s="11" customFormat="1" ht="24">
      <c r="A343" s="29" t="s">
        <v>264</v>
      </c>
      <c r="B343" s="13" t="s">
        <v>261</v>
      </c>
      <c r="C343" s="13" t="s">
        <v>90</v>
      </c>
      <c r="D343" s="8">
        <v>12</v>
      </c>
      <c r="E343" s="8">
        <v>3400300</v>
      </c>
      <c r="F343" s="8">
        <v>997</v>
      </c>
      <c r="G343" s="23">
        <v>500</v>
      </c>
    </row>
    <row r="344" spans="1:7" s="11" customFormat="1" ht="24">
      <c r="A344" s="30" t="s">
        <v>120</v>
      </c>
      <c r="B344" s="10" t="s">
        <v>121</v>
      </c>
      <c r="C344" s="10" t="s">
        <v>6</v>
      </c>
      <c r="D344" s="10" t="s">
        <v>6</v>
      </c>
      <c r="E344" s="10" t="s">
        <v>6</v>
      </c>
      <c r="F344" s="10" t="s">
        <v>6</v>
      </c>
      <c r="G344" s="18">
        <f>G346+G353</f>
        <v>8421.8</v>
      </c>
    </row>
    <row r="345" spans="1:7" s="12" customFormat="1" ht="12">
      <c r="A345" s="29" t="s">
        <v>122</v>
      </c>
      <c r="B345" s="8" t="s">
        <v>121</v>
      </c>
      <c r="C345" s="8">
        <v>11</v>
      </c>
      <c r="D345" s="8" t="s">
        <v>6</v>
      </c>
      <c r="E345" s="8" t="s">
        <v>6</v>
      </c>
      <c r="F345" s="8" t="s">
        <v>6</v>
      </c>
      <c r="G345" s="19">
        <f>G346+G353</f>
        <v>8421.8</v>
      </c>
    </row>
    <row r="346" spans="1:7" s="12" customFormat="1" ht="12">
      <c r="A346" s="29" t="s">
        <v>324</v>
      </c>
      <c r="B346" s="8" t="s">
        <v>121</v>
      </c>
      <c r="C346" s="8">
        <v>11</v>
      </c>
      <c r="D346" s="13" t="s">
        <v>88</v>
      </c>
      <c r="E346" s="8" t="s">
        <v>6</v>
      </c>
      <c r="F346" s="8" t="s">
        <v>6</v>
      </c>
      <c r="G346" s="19">
        <f>G347</f>
        <v>6944.2</v>
      </c>
    </row>
    <row r="347" spans="1:7" s="12" customFormat="1" ht="12">
      <c r="A347" s="29" t="s">
        <v>100</v>
      </c>
      <c r="B347" s="8" t="s">
        <v>121</v>
      </c>
      <c r="C347" s="8">
        <v>11</v>
      </c>
      <c r="D347" s="13" t="s">
        <v>88</v>
      </c>
      <c r="E347" s="8">
        <v>7950000</v>
      </c>
      <c r="F347" s="8"/>
      <c r="G347" s="19">
        <f>G348+G351</f>
        <v>6944.2</v>
      </c>
    </row>
    <row r="348" spans="1:7" s="12" customFormat="1" ht="36">
      <c r="A348" s="29" t="s">
        <v>123</v>
      </c>
      <c r="B348" s="8" t="s">
        <v>121</v>
      </c>
      <c r="C348" s="8">
        <v>11</v>
      </c>
      <c r="D348" s="13" t="s">
        <v>88</v>
      </c>
      <c r="E348" s="8">
        <v>7951600</v>
      </c>
      <c r="F348" s="8"/>
      <c r="G348" s="19">
        <f>G349+G350</f>
        <v>6940.2</v>
      </c>
    </row>
    <row r="349" spans="1:7" s="12" customFormat="1" ht="24">
      <c r="A349" s="29" t="s">
        <v>225</v>
      </c>
      <c r="B349" s="8" t="s">
        <v>121</v>
      </c>
      <c r="C349" s="8">
        <v>11</v>
      </c>
      <c r="D349" s="13" t="s">
        <v>88</v>
      </c>
      <c r="E349" s="8">
        <v>7951600</v>
      </c>
      <c r="F349" s="8">
        <v>961</v>
      </c>
      <c r="G349" s="19">
        <v>6766.4</v>
      </c>
    </row>
    <row r="350" spans="1:7" s="12" customFormat="1" ht="24">
      <c r="A350" s="29" t="s">
        <v>271</v>
      </c>
      <c r="B350" s="8" t="s">
        <v>121</v>
      </c>
      <c r="C350" s="8">
        <v>11</v>
      </c>
      <c r="D350" s="13" t="s">
        <v>88</v>
      </c>
      <c r="E350" s="8">
        <v>7951600</v>
      </c>
      <c r="F350" s="8">
        <v>962</v>
      </c>
      <c r="G350" s="19">
        <v>173.8</v>
      </c>
    </row>
    <row r="351" spans="1:7" s="12" customFormat="1" ht="36">
      <c r="A351" s="29" t="s">
        <v>272</v>
      </c>
      <c r="B351" s="8" t="s">
        <v>121</v>
      </c>
      <c r="C351" s="8">
        <v>11</v>
      </c>
      <c r="D351" s="13" t="s">
        <v>88</v>
      </c>
      <c r="E351" s="8">
        <v>7951800</v>
      </c>
      <c r="F351" s="8"/>
      <c r="G351" s="19">
        <f>G352</f>
        <v>4</v>
      </c>
    </row>
    <row r="352" spans="1:7" s="12" customFormat="1" ht="24">
      <c r="A352" s="29" t="s">
        <v>264</v>
      </c>
      <c r="B352" s="8" t="s">
        <v>121</v>
      </c>
      <c r="C352" s="8">
        <v>11</v>
      </c>
      <c r="D352" s="13" t="s">
        <v>88</v>
      </c>
      <c r="E352" s="8">
        <v>7951800</v>
      </c>
      <c r="F352" s="8">
        <v>997</v>
      </c>
      <c r="G352" s="19">
        <v>4</v>
      </c>
    </row>
    <row r="353" spans="1:7" s="12" customFormat="1" ht="12">
      <c r="A353" s="29" t="s">
        <v>125</v>
      </c>
      <c r="B353" s="8" t="s">
        <v>121</v>
      </c>
      <c r="C353" s="8">
        <v>11</v>
      </c>
      <c r="D353" s="13" t="s">
        <v>86</v>
      </c>
      <c r="E353" s="8"/>
      <c r="F353" s="8" t="s">
        <v>6</v>
      </c>
      <c r="G353" s="19">
        <f>G354</f>
        <v>1477.6</v>
      </c>
    </row>
    <row r="354" spans="1:7" s="12" customFormat="1" ht="48">
      <c r="A354" s="29" t="s">
        <v>106</v>
      </c>
      <c r="B354" s="8">
        <v>915</v>
      </c>
      <c r="C354" s="8">
        <v>11</v>
      </c>
      <c r="D354" s="13" t="s">
        <v>86</v>
      </c>
      <c r="E354" s="13" t="s">
        <v>126</v>
      </c>
      <c r="F354" s="8"/>
      <c r="G354" s="19">
        <f>G355</f>
        <v>1477.6</v>
      </c>
    </row>
    <row r="355" spans="1:7" s="12" customFormat="1" ht="12">
      <c r="A355" s="29" t="s">
        <v>12</v>
      </c>
      <c r="B355" s="8">
        <v>915</v>
      </c>
      <c r="C355" s="8">
        <v>11</v>
      </c>
      <c r="D355" s="13" t="s">
        <v>86</v>
      </c>
      <c r="E355" s="13" t="s">
        <v>127</v>
      </c>
      <c r="F355" s="8" t="s">
        <v>6</v>
      </c>
      <c r="G355" s="19">
        <f>G356</f>
        <v>1477.6</v>
      </c>
    </row>
    <row r="356" spans="1:7" s="12" customFormat="1" ht="24">
      <c r="A356" s="29" t="s">
        <v>124</v>
      </c>
      <c r="B356" s="8" t="s">
        <v>121</v>
      </c>
      <c r="C356" s="8">
        <v>11</v>
      </c>
      <c r="D356" s="13" t="s">
        <v>86</v>
      </c>
      <c r="E356" s="13" t="s">
        <v>127</v>
      </c>
      <c r="F356" s="8">
        <v>997</v>
      </c>
      <c r="G356" s="19">
        <v>1477.6</v>
      </c>
    </row>
    <row r="357" spans="1:7" s="11" customFormat="1" ht="24">
      <c r="A357" s="30" t="s">
        <v>82</v>
      </c>
      <c r="B357" s="10" t="s">
        <v>83</v>
      </c>
      <c r="C357" s="10" t="s">
        <v>6</v>
      </c>
      <c r="D357" s="10" t="s">
        <v>6</v>
      </c>
      <c r="E357" s="10" t="s">
        <v>6</v>
      </c>
      <c r="F357" s="10" t="s">
        <v>6</v>
      </c>
      <c r="G357" s="18">
        <v>3199.7</v>
      </c>
    </row>
    <row r="358" spans="1:7" s="12" customFormat="1" ht="12">
      <c r="A358" s="29" t="s">
        <v>138</v>
      </c>
      <c r="B358" s="8" t="s">
        <v>83</v>
      </c>
      <c r="C358" s="8" t="s">
        <v>9</v>
      </c>
      <c r="D358" s="8" t="s">
        <v>6</v>
      </c>
      <c r="E358" s="8" t="s">
        <v>6</v>
      </c>
      <c r="F358" s="8" t="s">
        <v>6</v>
      </c>
      <c r="G358" s="19">
        <f>G359</f>
        <v>3199.7</v>
      </c>
    </row>
    <row r="359" spans="1:7" s="11" customFormat="1" ht="12">
      <c r="A359" s="29" t="s">
        <v>151</v>
      </c>
      <c r="B359" s="8" t="s">
        <v>83</v>
      </c>
      <c r="C359" s="8" t="s">
        <v>9</v>
      </c>
      <c r="D359" s="8">
        <v>13</v>
      </c>
      <c r="E359" s="8" t="s">
        <v>6</v>
      </c>
      <c r="F359" s="8" t="s">
        <v>6</v>
      </c>
      <c r="G359" s="19">
        <f>G360+G363</f>
        <v>3199.7</v>
      </c>
    </row>
    <row r="360" spans="1:7" s="12" customFormat="1" ht="24">
      <c r="A360" s="29" t="s">
        <v>148</v>
      </c>
      <c r="B360" s="8" t="s">
        <v>83</v>
      </c>
      <c r="C360" s="8" t="s">
        <v>9</v>
      </c>
      <c r="D360" s="8">
        <v>13</v>
      </c>
      <c r="E360" s="8" t="s">
        <v>149</v>
      </c>
      <c r="F360" s="8" t="s">
        <v>6</v>
      </c>
      <c r="G360" s="19">
        <f>G361</f>
        <v>3190</v>
      </c>
    </row>
    <row r="361" spans="1:7" s="12" customFormat="1" ht="24">
      <c r="A361" s="29" t="s">
        <v>84</v>
      </c>
      <c r="B361" s="8" t="s">
        <v>83</v>
      </c>
      <c r="C361" s="8" t="s">
        <v>9</v>
      </c>
      <c r="D361" s="8">
        <v>13</v>
      </c>
      <c r="E361" s="8" t="s">
        <v>85</v>
      </c>
      <c r="F361" s="8" t="s">
        <v>6</v>
      </c>
      <c r="G361" s="19">
        <f>G362</f>
        <v>3190</v>
      </c>
    </row>
    <row r="362" spans="1:7" s="12" customFormat="1" ht="24">
      <c r="A362" s="29" t="s">
        <v>107</v>
      </c>
      <c r="B362" s="8" t="s">
        <v>83</v>
      </c>
      <c r="C362" s="8" t="s">
        <v>9</v>
      </c>
      <c r="D362" s="8">
        <v>13</v>
      </c>
      <c r="E362" s="8" t="s">
        <v>85</v>
      </c>
      <c r="F362" s="8">
        <v>997</v>
      </c>
      <c r="G362" s="19">
        <v>3190</v>
      </c>
    </row>
    <row r="363" spans="1:7" s="12" customFormat="1" ht="48">
      <c r="A363" s="41" t="s">
        <v>219</v>
      </c>
      <c r="B363" s="39" t="s">
        <v>321</v>
      </c>
      <c r="C363" s="39" t="s">
        <v>89</v>
      </c>
      <c r="D363" s="39" t="s">
        <v>270</v>
      </c>
      <c r="E363" s="39" t="s">
        <v>322</v>
      </c>
      <c r="F363" s="39"/>
      <c r="G363" s="40">
        <f>G364</f>
        <v>9.7</v>
      </c>
    </row>
    <row r="364" spans="1:7" s="12" customFormat="1" ht="24">
      <c r="A364" s="29" t="s">
        <v>84</v>
      </c>
      <c r="B364" s="39" t="s">
        <v>321</v>
      </c>
      <c r="C364" s="39" t="s">
        <v>89</v>
      </c>
      <c r="D364" s="39" t="s">
        <v>270</v>
      </c>
      <c r="E364" s="39" t="s">
        <v>322</v>
      </c>
      <c r="F364" s="39" t="s">
        <v>323</v>
      </c>
      <c r="G364" s="40">
        <v>9.7</v>
      </c>
    </row>
    <row r="365" spans="1:7" s="12" customFormat="1" ht="12">
      <c r="A365" s="29"/>
      <c r="B365" s="8"/>
      <c r="C365" s="8"/>
      <c r="D365" s="8"/>
      <c r="E365" s="8"/>
      <c r="F365" s="8"/>
      <c r="G365" s="19"/>
    </row>
    <row r="366" spans="1:7" s="12" customFormat="1" ht="24">
      <c r="A366" s="30" t="s">
        <v>128</v>
      </c>
      <c r="B366" s="10">
        <v>918</v>
      </c>
      <c r="C366" s="10" t="s">
        <v>6</v>
      </c>
      <c r="D366" s="10" t="s">
        <v>6</v>
      </c>
      <c r="E366" s="10" t="s">
        <v>6</v>
      </c>
      <c r="F366" s="10" t="s">
        <v>6</v>
      </c>
      <c r="G366" s="24">
        <f>G367</f>
        <v>121023.5</v>
      </c>
    </row>
    <row r="367" spans="1:7" s="12" customFormat="1" ht="12">
      <c r="A367" s="29" t="s">
        <v>231</v>
      </c>
      <c r="B367" s="8">
        <v>918</v>
      </c>
      <c r="C367" s="8" t="s">
        <v>32</v>
      </c>
      <c r="D367" s="8" t="s">
        <v>6</v>
      </c>
      <c r="E367" s="8" t="s">
        <v>6</v>
      </c>
      <c r="F367" s="8" t="s">
        <v>6</v>
      </c>
      <c r="G367" s="19">
        <f>G368+G378+G388</f>
        <v>121023.5</v>
      </c>
    </row>
    <row r="368" spans="1:7" s="12" customFormat="1" ht="12">
      <c r="A368" s="29" t="s">
        <v>228</v>
      </c>
      <c r="B368" s="8">
        <v>918</v>
      </c>
      <c r="C368" s="8" t="s">
        <v>32</v>
      </c>
      <c r="D368" s="8" t="s">
        <v>9</v>
      </c>
      <c r="E368" s="8" t="s">
        <v>6</v>
      </c>
      <c r="F368" s="8" t="s">
        <v>6</v>
      </c>
      <c r="G368" s="19">
        <f>G370+G373</f>
        <v>63131.9</v>
      </c>
    </row>
    <row r="369" spans="1:7" s="12" customFormat="1" ht="12">
      <c r="A369" s="29" t="s">
        <v>200</v>
      </c>
      <c r="B369" s="8">
        <v>918</v>
      </c>
      <c r="C369" s="8" t="s">
        <v>32</v>
      </c>
      <c r="D369" s="8" t="s">
        <v>9</v>
      </c>
      <c r="E369" s="8">
        <v>5220000</v>
      </c>
      <c r="F369" s="8"/>
      <c r="G369" s="19">
        <f>G370</f>
        <v>3265.3</v>
      </c>
    </row>
    <row r="370" spans="1:7" s="11" customFormat="1" ht="24">
      <c r="A370" s="29" t="s">
        <v>208</v>
      </c>
      <c r="B370" s="8">
        <v>918</v>
      </c>
      <c r="C370" s="8" t="s">
        <v>32</v>
      </c>
      <c r="D370" s="8" t="s">
        <v>9</v>
      </c>
      <c r="E370" s="8">
        <v>5220500</v>
      </c>
      <c r="F370" s="8"/>
      <c r="G370" s="19">
        <f>G371</f>
        <v>3265.3</v>
      </c>
    </row>
    <row r="371" spans="1:7" s="12" customFormat="1" ht="48">
      <c r="A371" s="29" t="s">
        <v>209</v>
      </c>
      <c r="B371" s="8">
        <v>918</v>
      </c>
      <c r="C371" s="8" t="s">
        <v>32</v>
      </c>
      <c r="D371" s="8" t="s">
        <v>9</v>
      </c>
      <c r="E371" s="8">
        <v>5220513</v>
      </c>
      <c r="F371" s="8"/>
      <c r="G371" s="19">
        <f>G372</f>
        <v>3265.3</v>
      </c>
    </row>
    <row r="372" spans="1:7" s="12" customFormat="1" ht="24">
      <c r="A372" s="29" t="s">
        <v>129</v>
      </c>
      <c r="B372" s="8">
        <v>918</v>
      </c>
      <c r="C372" s="8" t="s">
        <v>32</v>
      </c>
      <c r="D372" s="8" t="s">
        <v>9</v>
      </c>
      <c r="E372" s="8">
        <v>5220513</v>
      </c>
      <c r="F372" s="8">
        <v>945</v>
      </c>
      <c r="G372" s="19">
        <v>3265.3</v>
      </c>
    </row>
    <row r="373" spans="1:7" s="12" customFormat="1" ht="12">
      <c r="A373" s="29" t="s">
        <v>100</v>
      </c>
      <c r="B373" s="8">
        <v>918</v>
      </c>
      <c r="C373" s="8" t="s">
        <v>32</v>
      </c>
      <c r="D373" s="8" t="s">
        <v>9</v>
      </c>
      <c r="E373" s="8" t="s">
        <v>146</v>
      </c>
      <c r="F373" s="8" t="s">
        <v>6</v>
      </c>
      <c r="G373" s="19">
        <f>G374+G376</f>
        <v>59866.6</v>
      </c>
    </row>
    <row r="374" spans="1:7" s="12" customFormat="1" ht="36">
      <c r="A374" s="29" t="s">
        <v>227</v>
      </c>
      <c r="B374" s="8">
        <v>918</v>
      </c>
      <c r="C374" s="8" t="s">
        <v>32</v>
      </c>
      <c r="D374" s="8" t="s">
        <v>9</v>
      </c>
      <c r="E374" s="8" t="s">
        <v>130</v>
      </c>
      <c r="F374" s="8" t="s">
        <v>6</v>
      </c>
      <c r="G374" s="19">
        <f>G375</f>
        <v>59331.6</v>
      </c>
    </row>
    <row r="375" spans="1:7" s="12" customFormat="1" ht="36">
      <c r="A375" s="29" t="s">
        <v>229</v>
      </c>
      <c r="B375" s="8">
        <v>918</v>
      </c>
      <c r="C375" s="8" t="s">
        <v>32</v>
      </c>
      <c r="D375" s="8" t="s">
        <v>9</v>
      </c>
      <c r="E375" s="8" t="s">
        <v>130</v>
      </c>
      <c r="F375" s="8" t="s">
        <v>131</v>
      </c>
      <c r="G375" s="19">
        <f>59866.6-535</f>
        <v>59331.6</v>
      </c>
    </row>
    <row r="376" spans="1:7" s="12" customFormat="1" ht="72">
      <c r="A376" s="36" t="s">
        <v>313</v>
      </c>
      <c r="B376" s="8">
        <v>918</v>
      </c>
      <c r="C376" s="8" t="s">
        <v>32</v>
      </c>
      <c r="D376" s="8" t="s">
        <v>9</v>
      </c>
      <c r="E376" s="8">
        <v>7952100</v>
      </c>
      <c r="F376" s="8"/>
      <c r="G376" s="19">
        <f>G377</f>
        <v>535</v>
      </c>
    </row>
    <row r="377" spans="1:7" s="12" customFormat="1" ht="36">
      <c r="A377" s="29" t="s">
        <v>229</v>
      </c>
      <c r="B377" s="8">
        <v>918</v>
      </c>
      <c r="C377" s="8" t="s">
        <v>32</v>
      </c>
      <c r="D377" s="8" t="s">
        <v>9</v>
      </c>
      <c r="E377" s="8">
        <v>7952100</v>
      </c>
      <c r="F377" s="8">
        <v>991</v>
      </c>
      <c r="G377" s="19">
        <v>535</v>
      </c>
    </row>
    <row r="378" spans="1:7" s="12" customFormat="1" ht="12">
      <c r="A378" s="29" t="s">
        <v>232</v>
      </c>
      <c r="B378" s="8">
        <v>918</v>
      </c>
      <c r="C378" s="8" t="s">
        <v>32</v>
      </c>
      <c r="D378" s="8" t="s">
        <v>17</v>
      </c>
      <c r="E378" s="8" t="s">
        <v>6</v>
      </c>
      <c r="F378" s="8" t="s">
        <v>6</v>
      </c>
      <c r="G378" s="21">
        <f>G380+G383</f>
        <v>18878.5</v>
      </c>
    </row>
    <row r="379" spans="1:7" s="12" customFormat="1" ht="12">
      <c r="A379" s="29" t="s">
        <v>200</v>
      </c>
      <c r="B379" s="8">
        <v>918</v>
      </c>
      <c r="C379" s="8" t="s">
        <v>32</v>
      </c>
      <c r="D379" s="8" t="s">
        <v>17</v>
      </c>
      <c r="E379" s="8">
        <v>5220000</v>
      </c>
      <c r="F379" s="8"/>
      <c r="G379" s="21">
        <f>G380</f>
        <v>326.8</v>
      </c>
    </row>
    <row r="380" spans="1:7" s="12" customFormat="1" ht="24">
      <c r="A380" s="29" t="s">
        <v>208</v>
      </c>
      <c r="B380" s="8">
        <v>918</v>
      </c>
      <c r="C380" s="8" t="s">
        <v>32</v>
      </c>
      <c r="D380" s="8" t="s">
        <v>17</v>
      </c>
      <c r="E380" s="8">
        <v>5220500</v>
      </c>
      <c r="F380" s="8"/>
      <c r="G380" s="21">
        <f>G381</f>
        <v>326.8</v>
      </c>
    </row>
    <row r="381" spans="1:7" s="12" customFormat="1" ht="24">
      <c r="A381" s="29" t="s">
        <v>210</v>
      </c>
      <c r="B381" s="8">
        <v>918</v>
      </c>
      <c r="C381" s="8" t="s">
        <v>32</v>
      </c>
      <c r="D381" s="8" t="s">
        <v>17</v>
      </c>
      <c r="E381" s="8">
        <v>5220507</v>
      </c>
      <c r="F381" s="8"/>
      <c r="G381" s="21">
        <f>G382</f>
        <v>326.8</v>
      </c>
    </row>
    <row r="382" spans="1:7" s="12" customFormat="1" ht="36">
      <c r="A382" s="29" t="s">
        <v>326</v>
      </c>
      <c r="B382" s="8">
        <v>918</v>
      </c>
      <c r="C382" s="8" t="s">
        <v>32</v>
      </c>
      <c r="D382" s="8" t="s">
        <v>17</v>
      </c>
      <c r="E382" s="8">
        <v>5220507</v>
      </c>
      <c r="F382" s="13" t="s">
        <v>325</v>
      </c>
      <c r="G382" s="19">
        <v>326.8</v>
      </c>
    </row>
    <row r="383" spans="1:7" s="12" customFormat="1" ht="12">
      <c r="A383" s="29" t="s">
        <v>100</v>
      </c>
      <c r="B383" s="8">
        <v>918</v>
      </c>
      <c r="C383" s="8" t="s">
        <v>32</v>
      </c>
      <c r="D383" s="8" t="s">
        <v>17</v>
      </c>
      <c r="E383" s="8" t="s">
        <v>146</v>
      </c>
      <c r="F383" s="8" t="s">
        <v>6</v>
      </c>
      <c r="G383" s="21">
        <f>G384+G386</f>
        <v>18551.7</v>
      </c>
    </row>
    <row r="384" spans="1:7" s="12" customFormat="1" ht="36">
      <c r="A384" s="29" t="s">
        <v>227</v>
      </c>
      <c r="B384" s="8">
        <v>918</v>
      </c>
      <c r="C384" s="8" t="s">
        <v>32</v>
      </c>
      <c r="D384" s="8" t="s">
        <v>17</v>
      </c>
      <c r="E384" s="8" t="s">
        <v>130</v>
      </c>
      <c r="F384" s="8" t="s">
        <v>6</v>
      </c>
      <c r="G384" s="21">
        <f>G385</f>
        <v>18234.3</v>
      </c>
    </row>
    <row r="385" spans="1:7" s="12" customFormat="1" ht="24">
      <c r="A385" s="29" t="s">
        <v>230</v>
      </c>
      <c r="B385" s="8">
        <v>918</v>
      </c>
      <c r="C385" s="8" t="s">
        <v>32</v>
      </c>
      <c r="D385" s="8" t="s">
        <v>17</v>
      </c>
      <c r="E385" s="8" t="s">
        <v>130</v>
      </c>
      <c r="F385" s="8" t="s">
        <v>132</v>
      </c>
      <c r="G385" s="19">
        <f>18551.7-317.4</f>
        <v>18234.3</v>
      </c>
    </row>
    <row r="386" spans="1:7" s="12" customFormat="1" ht="72">
      <c r="A386" s="36" t="s">
        <v>313</v>
      </c>
      <c r="B386" s="8">
        <v>918</v>
      </c>
      <c r="C386" s="8" t="s">
        <v>32</v>
      </c>
      <c r="D386" s="8" t="s">
        <v>17</v>
      </c>
      <c r="E386" s="8">
        <v>7952100</v>
      </c>
      <c r="F386" s="8"/>
      <c r="G386" s="19">
        <f>G387</f>
        <v>317.4</v>
      </c>
    </row>
    <row r="387" spans="1:7" s="12" customFormat="1" ht="24">
      <c r="A387" s="29" t="s">
        <v>230</v>
      </c>
      <c r="B387" s="8">
        <v>918</v>
      </c>
      <c r="C387" s="8" t="s">
        <v>32</v>
      </c>
      <c r="D387" s="8" t="s">
        <v>17</v>
      </c>
      <c r="E387" s="8">
        <v>7952100</v>
      </c>
      <c r="F387" s="8">
        <v>993</v>
      </c>
      <c r="G387" s="19">
        <v>317.4</v>
      </c>
    </row>
    <row r="388" spans="1:7" s="12" customFormat="1" ht="10.5" customHeight="1">
      <c r="A388" s="29" t="s">
        <v>233</v>
      </c>
      <c r="B388" s="8">
        <v>918</v>
      </c>
      <c r="C388" s="8" t="s">
        <v>32</v>
      </c>
      <c r="D388" s="8" t="s">
        <v>20</v>
      </c>
      <c r="E388" s="8" t="s">
        <v>6</v>
      </c>
      <c r="F388" s="8" t="s">
        <v>6</v>
      </c>
      <c r="G388" s="21">
        <f>G389+G392</f>
        <v>39013.1</v>
      </c>
    </row>
    <row r="389" spans="1:7" s="12" customFormat="1" ht="12">
      <c r="A389" s="29" t="s">
        <v>156</v>
      </c>
      <c r="B389" s="8">
        <v>918</v>
      </c>
      <c r="C389" s="8" t="s">
        <v>32</v>
      </c>
      <c r="D389" s="8" t="s">
        <v>20</v>
      </c>
      <c r="E389" s="8" t="s">
        <v>157</v>
      </c>
      <c r="F389" s="8" t="s">
        <v>6</v>
      </c>
      <c r="G389" s="21">
        <f>G390</f>
        <v>3108.1</v>
      </c>
    </row>
    <row r="390" spans="1:7" s="12" customFormat="1" ht="36">
      <c r="A390" s="29" t="s">
        <v>133</v>
      </c>
      <c r="B390" s="8">
        <v>918</v>
      </c>
      <c r="C390" s="8" t="s">
        <v>32</v>
      </c>
      <c r="D390" s="8" t="s">
        <v>20</v>
      </c>
      <c r="E390" s="8" t="s">
        <v>134</v>
      </c>
      <c r="F390" s="8" t="s">
        <v>6</v>
      </c>
      <c r="G390" s="21">
        <f>G391</f>
        <v>3108.1</v>
      </c>
    </row>
    <row r="391" spans="1:7" s="12" customFormat="1" ht="12">
      <c r="A391" s="29" t="s">
        <v>108</v>
      </c>
      <c r="B391" s="8">
        <v>918</v>
      </c>
      <c r="C391" s="8" t="s">
        <v>32</v>
      </c>
      <c r="D391" s="8" t="s">
        <v>20</v>
      </c>
      <c r="E391" s="8" t="s">
        <v>134</v>
      </c>
      <c r="F391" s="8" t="s">
        <v>31</v>
      </c>
      <c r="G391" s="19">
        <v>3108.1</v>
      </c>
    </row>
    <row r="392" spans="1:7" s="12" customFormat="1" ht="12">
      <c r="A392" s="29" t="s">
        <v>100</v>
      </c>
      <c r="B392" s="8">
        <v>918</v>
      </c>
      <c r="C392" s="8" t="s">
        <v>32</v>
      </c>
      <c r="D392" s="8" t="s">
        <v>20</v>
      </c>
      <c r="E392" s="8" t="s">
        <v>146</v>
      </c>
      <c r="F392" s="8" t="s">
        <v>6</v>
      </c>
      <c r="G392" s="21">
        <f>G393+G395</f>
        <v>35905</v>
      </c>
    </row>
    <row r="393" spans="1:7" s="12" customFormat="1" ht="36">
      <c r="A393" s="29" t="s">
        <v>227</v>
      </c>
      <c r="B393" s="8">
        <v>918</v>
      </c>
      <c r="C393" s="8" t="s">
        <v>32</v>
      </c>
      <c r="D393" s="8" t="s">
        <v>20</v>
      </c>
      <c r="E393" s="8" t="s">
        <v>130</v>
      </c>
      <c r="F393" s="8" t="s">
        <v>6</v>
      </c>
      <c r="G393" s="21">
        <f>G394</f>
        <v>35751.4</v>
      </c>
    </row>
    <row r="394" spans="1:7" s="12" customFormat="1" ht="24">
      <c r="A394" s="29" t="s">
        <v>234</v>
      </c>
      <c r="B394" s="8">
        <v>918</v>
      </c>
      <c r="C394" s="8" t="s">
        <v>32</v>
      </c>
      <c r="D394" s="8" t="s">
        <v>20</v>
      </c>
      <c r="E394" s="8" t="s">
        <v>130</v>
      </c>
      <c r="F394" s="8" t="s">
        <v>135</v>
      </c>
      <c r="G394" s="19">
        <f>35905-153.6</f>
        <v>35751.4</v>
      </c>
    </row>
    <row r="395" spans="1:7" s="12" customFormat="1" ht="72">
      <c r="A395" s="36" t="s">
        <v>313</v>
      </c>
      <c r="B395" s="8">
        <v>918</v>
      </c>
      <c r="C395" s="8" t="s">
        <v>32</v>
      </c>
      <c r="D395" s="8" t="s">
        <v>20</v>
      </c>
      <c r="E395" s="8">
        <v>7952100</v>
      </c>
      <c r="F395" s="8"/>
      <c r="G395" s="19">
        <f>G396</f>
        <v>153.6</v>
      </c>
    </row>
    <row r="396" spans="1:7" s="12" customFormat="1" ht="24">
      <c r="A396" s="29" t="s">
        <v>234</v>
      </c>
      <c r="B396" s="8">
        <v>918</v>
      </c>
      <c r="C396" s="8" t="s">
        <v>32</v>
      </c>
      <c r="D396" s="8" t="s">
        <v>20</v>
      </c>
      <c r="E396" s="8">
        <v>7952100</v>
      </c>
      <c r="F396" s="8">
        <v>995</v>
      </c>
      <c r="G396" s="19">
        <v>153.6</v>
      </c>
    </row>
    <row r="397" spans="1:7" s="11" customFormat="1" ht="12">
      <c r="A397" s="32" t="s">
        <v>211</v>
      </c>
      <c r="B397" s="15"/>
      <c r="C397" s="15"/>
      <c r="D397" s="15"/>
      <c r="E397" s="15"/>
      <c r="F397" s="15"/>
      <c r="G397" s="24">
        <f>G11+G20+G109+G119+G150+G227+G271+G281+G332+G344+G357+G366</f>
        <v>1586830.2</v>
      </c>
    </row>
    <row r="398" spans="1:7" s="12" customFormat="1" ht="12">
      <c r="A398" s="33"/>
      <c r="G398" s="25"/>
    </row>
    <row r="399" spans="1:7" s="12" customFormat="1" ht="12">
      <c r="A399" s="45" t="s">
        <v>238</v>
      </c>
      <c r="B399" s="46"/>
      <c r="C399" s="46"/>
      <c r="D399" s="46"/>
      <c r="E399" s="46"/>
      <c r="F399" s="38"/>
      <c r="G399" s="26"/>
    </row>
    <row r="400" spans="1:7" s="12" customFormat="1" ht="25.5" customHeight="1">
      <c r="A400" s="45" t="s">
        <v>239</v>
      </c>
      <c r="B400" s="45"/>
      <c r="C400" s="45"/>
      <c r="D400" s="45"/>
      <c r="E400" s="45"/>
      <c r="F400" s="45"/>
      <c r="G400" s="45"/>
    </row>
    <row r="401" ht="12">
      <c r="G401" s="27"/>
    </row>
    <row r="402" ht="12">
      <c r="G402" s="27"/>
    </row>
    <row r="403" ht="12">
      <c r="G403" s="27"/>
    </row>
    <row r="404" ht="12">
      <c r="G404" s="27"/>
    </row>
    <row r="405" ht="12">
      <c r="G405" s="27"/>
    </row>
    <row r="406" ht="12">
      <c r="G406" s="27"/>
    </row>
    <row r="407" ht="12">
      <c r="G407" s="27"/>
    </row>
    <row r="408" ht="12">
      <c r="G408" s="27"/>
    </row>
    <row r="409" ht="12">
      <c r="G409" s="27"/>
    </row>
    <row r="410" ht="12">
      <c r="G410" s="27"/>
    </row>
    <row r="411" ht="12">
      <c r="G411" s="27"/>
    </row>
    <row r="412" ht="12">
      <c r="G412" s="27"/>
    </row>
    <row r="413" ht="12">
      <c r="G413" s="27"/>
    </row>
    <row r="414" ht="12">
      <c r="G414" s="27"/>
    </row>
    <row r="415" ht="12">
      <c r="G415" s="27"/>
    </row>
    <row r="416" ht="12">
      <c r="G416" s="27"/>
    </row>
    <row r="417" ht="12">
      <c r="G417" s="27"/>
    </row>
    <row r="418" ht="12">
      <c r="G418" s="27"/>
    </row>
    <row r="419" ht="12">
      <c r="G419" s="27"/>
    </row>
    <row r="420" ht="12">
      <c r="G420" s="27"/>
    </row>
    <row r="421" ht="12">
      <c r="G421" s="27"/>
    </row>
    <row r="422" ht="12">
      <c r="G422" s="27"/>
    </row>
    <row r="423" ht="12">
      <c r="G423" s="27"/>
    </row>
    <row r="424" ht="12">
      <c r="G424" s="27"/>
    </row>
    <row r="425" ht="12">
      <c r="G425" s="27"/>
    </row>
    <row r="426" ht="12">
      <c r="G426" s="27"/>
    </row>
    <row r="427" ht="12">
      <c r="G427" s="27"/>
    </row>
    <row r="428" ht="12">
      <c r="G428" s="27"/>
    </row>
    <row r="429" ht="12">
      <c r="G429" s="27"/>
    </row>
    <row r="430" ht="12">
      <c r="G430" s="27"/>
    </row>
    <row r="431" ht="12">
      <c r="G431" s="27"/>
    </row>
    <row r="432" ht="12">
      <c r="G432" s="27"/>
    </row>
    <row r="433" ht="12">
      <c r="G433" s="27"/>
    </row>
    <row r="434" ht="12">
      <c r="G434" s="27"/>
    </row>
    <row r="435" ht="12">
      <c r="G435" s="27"/>
    </row>
    <row r="436" ht="12">
      <c r="G436" s="27"/>
    </row>
    <row r="437" ht="12">
      <c r="G437" s="27"/>
    </row>
    <row r="438" ht="12">
      <c r="G438" s="27"/>
    </row>
    <row r="439" ht="12">
      <c r="G439" s="27"/>
    </row>
    <row r="440" ht="12">
      <c r="G440" s="27"/>
    </row>
    <row r="441" ht="12">
      <c r="G441" s="27"/>
    </row>
    <row r="442" ht="12">
      <c r="G442" s="27"/>
    </row>
    <row r="443" ht="12">
      <c r="G443" s="27"/>
    </row>
    <row r="444" ht="12">
      <c r="G444" s="27"/>
    </row>
    <row r="445" ht="12">
      <c r="G445" s="27"/>
    </row>
    <row r="446" ht="12">
      <c r="G446" s="27"/>
    </row>
    <row r="447" ht="12">
      <c r="G447" s="27"/>
    </row>
    <row r="448" ht="12">
      <c r="G448" s="27"/>
    </row>
    <row r="449" ht="12">
      <c r="G449" s="27"/>
    </row>
    <row r="450" ht="12">
      <c r="G450" s="27"/>
    </row>
    <row r="451" ht="12">
      <c r="G451" s="27"/>
    </row>
    <row r="452" ht="12">
      <c r="G452" s="27"/>
    </row>
    <row r="453" ht="12">
      <c r="G453" s="27"/>
    </row>
    <row r="454" ht="12">
      <c r="G454" s="27"/>
    </row>
    <row r="455" ht="12">
      <c r="G455" s="27"/>
    </row>
    <row r="456" ht="12">
      <c r="G456" s="27"/>
    </row>
    <row r="457" ht="12">
      <c r="G457" s="27"/>
    </row>
    <row r="458" ht="12">
      <c r="G458" s="27"/>
    </row>
    <row r="459" ht="12">
      <c r="G459" s="27"/>
    </row>
    <row r="460" ht="12">
      <c r="G460" s="27"/>
    </row>
    <row r="461" ht="12">
      <c r="G461" s="27"/>
    </row>
    <row r="462" ht="12">
      <c r="G462" s="27"/>
    </row>
    <row r="463" ht="12">
      <c r="G463" s="27"/>
    </row>
    <row r="464" ht="12">
      <c r="G464" s="27"/>
    </row>
    <row r="465" ht="12">
      <c r="G465" s="27"/>
    </row>
    <row r="466" ht="12">
      <c r="G466" s="27"/>
    </row>
    <row r="467" ht="12">
      <c r="G467" s="27"/>
    </row>
    <row r="468" ht="12">
      <c r="G468" s="27"/>
    </row>
    <row r="469" ht="12">
      <c r="G469" s="27"/>
    </row>
  </sheetData>
  <mergeCells count="8">
    <mergeCell ref="A5:G5"/>
    <mergeCell ref="A6:G6"/>
    <mergeCell ref="A399:E399"/>
    <mergeCell ref="A400:G400"/>
    <mergeCell ref="A4:G4"/>
    <mergeCell ref="A1:G1"/>
    <mergeCell ref="A3:G3"/>
    <mergeCell ref="A2:G2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Ольга</cp:lastModifiedBy>
  <cp:lastPrinted>2010-12-27T13:23:23Z</cp:lastPrinted>
  <dcterms:created xsi:type="dcterms:W3CDTF">2010-12-27T13:23:52Z</dcterms:created>
  <dcterms:modified xsi:type="dcterms:W3CDTF">2011-01-20T09:11:51Z</dcterms:modified>
  <cp:category/>
  <cp:version/>
  <cp:contentType/>
  <cp:contentStatus/>
</cp:coreProperties>
</file>