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0" yWindow="30" windowWidth="16095" windowHeight="5985"/>
  </bookViews>
  <sheets>
    <sheet name="01.07.16 " sheetId="4" r:id="rId1"/>
    <sheet name="Лист2" sheetId="2" r:id="rId2"/>
    <sheet name="Лист3" sheetId="3" r:id="rId3"/>
  </sheets>
  <definedNames>
    <definedName name="_xlnm.Print_Titles" localSheetId="0">'01.07.16 '!$7:$7</definedName>
    <definedName name="_xlnm.Print_Area" localSheetId="0">'01.07.16 '!$A$1:$K$51</definedName>
  </definedNames>
  <calcPr calcId="125725"/>
</workbook>
</file>

<file path=xl/calcChain.xml><?xml version="1.0" encoding="utf-8"?>
<calcChain xmlns="http://schemas.openxmlformats.org/spreadsheetml/2006/main">
  <c r="I36" i="4"/>
  <c r="J36"/>
  <c r="H36"/>
  <c r="H41"/>
  <c r="I38"/>
  <c r="J38"/>
  <c r="H38"/>
  <c r="I18"/>
  <c r="J18"/>
  <c r="H18"/>
  <c r="I14"/>
  <c r="J14"/>
  <c r="H14"/>
  <c r="I8"/>
  <c r="J8"/>
  <c r="H8"/>
  <c r="J32"/>
  <c r="I32"/>
  <c r="H32"/>
  <c r="H31"/>
  <c r="J28"/>
  <c r="I28"/>
  <c r="H28"/>
  <c r="J25"/>
  <c r="I25"/>
  <c r="H25"/>
  <c r="H23"/>
  <c r="J20"/>
  <c r="I20"/>
  <c r="H20"/>
  <c r="J16"/>
  <c r="J41"/>
  <c r="I41"/>
</calcChain>
</file>

<file path=xl/sharedStrings.xml><?xml version="1.0" encoding="utf-8"?>
<sst xmlns="http://schemas.openxmlformats.org/spreadsheetml/2006/main" count="178" uniqueCount="129">
  <si>
    <t>№ п.п</t>
  </si>
  <si>
    <t>Наименование основного мероприятия</t>
  </si>
  <si>
    <t>Ответственный испольнитель (руководитель ФИО)</t>
  </si>
  <si>
    <t>Контрольное событие программы</t>
  </si>
  <si>
    <t>Результат реализации мероприятия (краткое описание)</t>
  </si>
  <si>
    <t>Фактическая дата начала реализации мероприятия</t>
  </si>
  <si>
    <t>Фактическая дата окончания реализации мероприятия, наступления контрольного события</t>
  </si>
  <si>
    <t>Расходы на реализацию муниципальной программы, тыс. руб.</t>
  </si>
  <si>
    <t>предусмотрено муниципальной программой</t>
  </si>
  <si>
    <t>факт на отчетную дату</t>
  </si>
  <si>
    <t>Заключено контрактов на отчетную дату, тыс. руб.</t>
  </si>
  <si>
    <t>Причины не исполнения мероприятий</t>
  </si>
  <si>
    <t>Отчет</t>
  </si>
  <si>
    <t xml:space="preserve">об исполнении плана реализации муниципальной программы "Обеспечение качественными жилищно-коммунальными услугами" </t>
  </si>
  <si>
    <t>1.1.</t>
  </si>
  <si>
    <t>1.1.1.</t>
  </si>
  <si>
    <t>в том числе:</t>
  </si>
  <si>
    <t>Основное мероприятие. Содержание, обслуживание и ремонт объектов благоустройства</t>
  </si>
  <si>
    <t>Мероприятие. Освещение улиц и дорог города</t>
  </si>
  <si>
    <t>Мероприятие. Очистка городских территорий, озеленение и ремонт объектов благоустройства</t>
  </si>
  <si>
    <t>2.</t>
  </si>
  <si>
    <t>2.1.</t>
  </si>
  <si>
    <t>2.1.1.</t>
  </si>
  <si>
    <t>2.1.2.</t>
  </si>
  <si>
    <t>1.</t>
  </si>
  <si>
    <t>1.2.</t>
  </si>
  <si>
    <t>1.2.1.</t>
  </si>
  <si>
    <t>Размещение в средствах массовой информации вопросов по управлению многоквартирными домами</t>
  </si>
  <si>
    <t>1.2.2.</t>
  </si>
  <si>
    <t>Проведение обучающих семинаров с председателями ТСЖ, ЖСК или иных специализированных
потребительских кооперативов, а также управляющими и обслуживающими организациями</t>
  </si>
  <si>
    <t>Основное мероприятие: Улучшение технического состояния жилищного фонда</t>
  </si>
  <si>
    <t>Основное мероприятие; Информирование населения по вопросам управления многоквартирными домами, энергоэффективности в жилищной сфере и условий проведения капитального ремонта</t>
  </si>
  <si>
    <t>Мероприятие: Освещение в средствах массовой информации вопросов, касающихся выбора способов управления многоквартирными домами, деятельности управляющих и обслуживающих организаций, ТСЖ, ЖСК</t>
  </si>
  <si>
    <t>Мероприятие: Проведение обучающих семинаров</t>
  </si>
  <si>
    <t>3.1.</t>
  </si>
  <si>
    <t>начальник отдела инженерной инфраструктуры ЖКХ - Хропот Н.В.</t>
  </si>
  <si>
    <t>3.1.1.</t>
  </si>
  <si>
    <t>начальник отдела инженерной инфраструктуры ЖКХ - Хропот Н.В.; директор МКУ г.Новошахтинска "УКС" - Бочаров С.М.</t>
  </si>
  <si>
    <t xml:space="preserve">Проведение закупок по отбору подрядной организации на разработку проектно-сметной документации на строительство, реконструкцию и капитальный ремонт объектов коммунальной инфраструктуры города </t>
  </si>
  <si>
    <t>3.1.1.1.</t>
  </si>
  <si>
    <t>3.1.1.2.</t>
  </si>
  <si>
    <t>3.1.1.3.</t>
  </si>
  <si>
    <t>Разработка схемы теплоснабжения города Новошахтинска</t>
  </si>
  <si>
    <t>директор МБУ "ССВПД" -  Бабич В.П.</t>
  </si>
  <si>
    <t>4.1.</t>
  </si>
  <si>
    <t xml:space="preserve">Заключение муниципальных контрактов  и договоров на оказание услуг по содержанию кладбищ  </t>
  </si>
  <si>
    <t>3.</t>
  </si>
  <si>
    <t>Основное мероприятие: Улучшение технического состояния объектов коммунальной инфраструктры города</t>
  </si>
  <si>
    <t xml:space="preserve">Проведение закупок по отбору подрядной организации на разработку проектно-сметной документации на  капитальный ремонт объектов коммунальной инфраструктуры города </t>
  </si>
  <si>
    <t>Подпрограмма: "Благоустройство и содержание территорий городских кладбищ"</t>
  </si>
  <si>
    <t>Основное мероприятие: Организация оказания ритуальных услуг и содержание мест захоронения</t>
  </si>
  <si>
    <t>Мероприятие: Текущее содержание городских кладбищ и дорог к ним</t>
  </si>
  <si>
    <t xml:space="preserve">Мероприятие: Оказание ритуальных услуг, доставка и захоронение неопознанных и невостребованных трупов граждан </t>
  </si>
  <si>
    <t>Директор МКУ "УЖКХ"</t>
  </si>
  <si>
    <t>Л.В. Сикач</t>
  </si>
  <si>
    <t>В.В. Рязанцева</t>
  </si>
  <si>
    <t xml:space="preserve">Заключение договоров об оказании услуг  по  доставке и захоронению неопознанных и невостребованных трупов  </t>
  </si>
  <si>
    <t>Подпрограмма "Капитальный ремонт многоквартирных домов", всего:</t>
  </si>
  <si>
    <t>Подпрограмма "Благоустройство города", всего:</t>
  </si>
  <si>
    <t>Подпрограмма "Создание условий для обеспечения качественными коммунальными услугами населения города", всего:</t>
  </si>
  <si>
    <t>Итого по плану реализации:</t>
  </si>
  <si>
    <t>заместитель начальника отдела управления жилищным фондом - Радионова И.В.</t>
  </si>
  <si>
    <t xml:space="preserve">Мероприятие: Участие Администрации города в оплате тарифа по капитальному ремонту за муниципальную собственность </t>
  </si>
  <si>
    <t>Мероприятие: Разработка и оформление документации на строительство, реконструкцию и капитальный ремонт объектов коммунальной инфраструктуры города</t>
  </si>
  <si>
    <t>3.1.2.</t>
  </si>
  <si>
    <t>директор МКУ г. Новошахтинска "УКС"</t>
  </si>
  <si>
    <t>Мероприятие: Строительство и реконструкция объектов коммунальной инфраструктуры города</t>
  </si>
  <si>
    <t>акт законченного строительства и реконструкции</t>
  </si>
  <si>
    <t>Снижение уровня потерь коммунальных ресурсов</t>
  </si>
  <si>
    <t>3.1.2.1.</t>
  </si>
  <si>
    <t>Реконструкция магистрального водовода от водозабора до п. Соколово-Кундрюченский, Юбилейный, предусмотренного скорректированным проектом ликвидации ОАО «Ростовуголь» (шахта «Степановская») (Строительство площадки водопроводных сооружений)</t>
  </si>
  <si>
    <t>акт законченной реконструкции</t>
  </si>
  <si>
    <t>3.1.3.</t>
  </si>
  <si>
    <t>Мероприятие: Капитальный ремонт объектов коммунальной инфраструктуры</t>
  </si>
  <si>
    <t>3.1.3.1.</t>
  </si>
  <si>
    <t>акт законченного капитального ремонта</t>
  </si>
  <si>
    <t>4.1.1.</t>
  </si>
  <si>
    <t>4.1.2.</t>
  </si>
  <si>
    <t>5.</t>
  </si>
  <si>
    <t>Подпрограмма: "Охрана окружающей среды и природных ресурсов"</t>
  </si>
  <si>
    <t>5.1.</t>
  </si>
  <si>
    <t>Акт выполненных работ</t>
  </si>
  <si>
    <t>Основное мероприятие: Выполнение лесохозяйственных мероприятий</t>
  </si>
  <si>
    <t>Мероприятие: Охрана лесов от пожаров</t>
  </si>
  <si>
    <t>Заключено соглашение с НКО "Ростовский областной фонд содействия капитальному ремонту" от 05.11.2014 № 73-мо</t>
  </si>
  <si>
    <t>Оплата тарифа за муниципальную собственность</t>
  </si>
  <si>
    <t>акт выполненных работ</t>
  </si>
  <si>
    <t>Схема теплоснабжения города Новошахтинска разработана</t>
  </si>
  <si>
    <t xml:space="preserve">Проведение закупок по отбору подрядной организации и заключение договора на разработку схемы теплоснабжения города Новошахтинска </t>
  </si>
  <si>
    <t>Заключены договора на выполнение работ по приведению территории городских 6-ти действующих кладбищ в соответствие требованиям санитарно-эпидемиологических и экологических норм: покос сорной растительности, уборка несанкционированных свалок, отсыпка дорог. Работы выполняются.</t>
  </si>
  <si>
    <t xml:space="preserve">Проводится  доставка и захоронение неопознанных и невостребованных трупов граждан </t>
  </si>
  <si>
    <t>по состоянию на 01.07. 2016 года</t>
  </si>
  <si>
    <t>Капитальный ремонт участков водопроводных сетей в г. Новошахтинске Ростовской области</t>
  </si>
  <si>
    <t>Капитальный ремонт участков водопроводных сетей методом санации  в г. Новошахтинске Ростовской области</t>
  </si>
  <si>
    <t>3.1.3.2.</t>
  </si>
  <si>
    <t>Капитальный ремонт участков водопроводных сетей методом санации в г. Новошахтинске Ростовской области</t>
  </si>
  <si>
    <t xml:space="preserve">январь </t>
  </si>
  <si>
    <t xml:space="preserve">декабрь </t>
  </si>
  <si>
    <t>заместитель начальника           отдела по благоустройству города -    Тютюнников А.Ю.</t>
  </si>
  <si>
    <t>Мероприятие не требует финансирования</t>
  </si>
  <si>
    <t>Сроки выполнения работ по контрактам -до конца 2016 года</t>
  </si>
  <si>
    <t>Заключены договора на устройство и обновление минерализованных полос, вывозу свалочных очагов из городских лесов.</t>
  </si>
  <si>
    <t>Сроки выполнения работ по контрактам - до конца 2016 года</t>
  </si>
  <si>
    <t>В результате проведенных торгов экономия бюджетных средств в сумме 778,9 тыс.руб., срок исполнения контракта - до конца 2016 года</t>
  </si>
  <si>
    <t>заместитель директора - начальник отдела по благоустройству города - Александрин А.А.</t>
  </si>
  <si>
    <t>Опубликовано 6 статей в городской газете "Знамя шахтера" на тему: "Капитальный ремонт многоквартирных домов"</t>
  </si>
  <si>
    <t>Министерством жилищно-коммунального хозяйства Ростовской области проведено шесть видеосеминаров с участием управляющих домами  и председателями ТСЖ, ЖСК на тему "Капитальный ремонт многоквартирных домов", "Лицензирование управляющих компаний"</t>
  </si>
  <si>
    <t>Заключены договора на выполнение работ. Проведены работы по замене и ремонту светильников пришедших в негодность, Введена линия наружного освещения по ул. Садовая (от пр.Ленина до ул. Ульянцева протяженностью 0,7 км.), построенная в рамках капитального ремонта дороги по ул. Садовая. После реконструкции восстановлено уличное освещения по ул. Первомайская , протяженностью более 1,0 км.</t>
  </si>
  <si>
    <t>Заключены договора на выполнение работ. Проводены работы по очистке городских территорий от мусора, грязи, покосу сорной растительности, отлову бродячих животных, ремонту тротуаров, благоустройству площади Труда</t>
  </si>
  <si>
    <t>директор МКУ г. Новошахтинска "УКС" - Карасев А.К.</t>
  </si>
  <si>
    <t>Срок исполнения контракта - до конца 2016 года</t>
  </si>
  <si>
    <t>Оплата по соглашению до конца 2016 года</t>
  </si>
  <si>
    <t>Сроки выполнения работ по контрактам - до конца 2016 года. Ожидается проведение закупок во II полугодии 2016 года.</t>
  </si>
  <si>
    <t xml:space="preserve">Сроки выполнения по контракту до конца 2016 года. </t>
  </si>
  <si>
    <t xml:space="preserve">В результате проведенных торгов экономия бюджетных средств в сумме 84,5 тыс. руб. Сроки выполнения по контракту до конца 2016 года. </t>
  </si>
  <si>
    <t>Разработана документация для проведения работ по строительству, реконструкции и капитальному ремонту объектов коммунальной инфраструктуры</t>
  </si>
  <si>
    <t>Заключен контракт на выполнение работ. Проводятся работы по реконструкции магистрального водовода</t>
  </si>
  <si>
    <t>Заключен контракт на выполнение капитального ремонта водопроводных сетей. Работы по ремонту проводятся по ул. Малосадовой (от ул. Славы до ул. Павлова) по ул. Можайского, ул. Чайковского, ул. Лермонтова, ул. Гоголя, ул. Тургенева, ул. Толстого, ул. Короленко, ул.Кубанской ул. Крупской</t>
  </si>
  <si>
    <t>Заключен контракт на выполнение капитального ремонта водопроводных сетей. Работы по ремонту проводятся по ул. Молодежной, от ул.Ростовской до ул. Циолковского</t>
  </si>
  <si>
    <t xml:space="preserve">Разработана ПСД на  проведение работ по  капитальному ремонту распределительной водопроводной сети по улицам города: Юбилейной. Пирогова, П.Осипенко, Багратиона, 1-я Пролетарской, Краснодарской, Талалихина, Баженова, Пестеля, Л.Шевцовой, Славянской, 2-я Пролетарской, Огарева   </t>
  </si>
  <si>
    <t>Разработана ПСД на  проведение работ по  капитальному ремонту водопроводных сетей по улицам города: Советсткой Конституции, Мичурина, Конноармейской, Гайдара, Вернигоренко, Привокзальной, Фрунзе, Садовой (от ул.Ульянцева до пр.Ленина),Тельмана (с №1 по№19), Магистральной</t>
  </si>
  <si>
    <t>Подпрограмма: "Управление в сфере жилищно-коммунального хозяйства города"</t>
  </si>
  <si>
    <t>Основное мероприятие: Финансовое обеспечение МКУ "УЖКХ"</t>
  </si>
  <si>
    <t>6.</t>
  </si>
  <si>
    <t>6.1.</t>
  </si>
  <si>
    <t>6.1.1.</t>
  </si>
  <si>
    <t>Начальник планово-экономического отдела МКУ "УЖКХ" - Рязанцева В.В.</t>
  </si>
  <si>
    <t>Улучшение материально- технической базы МКУ "УЖКХ"</t>
  </si>
  <si>
    <t xml:space="preserve">Обновлены и улучшены ППО "1С", Консультант Плюс, приобретены запасные части и ГСМ к автомобилю, бумага для офисной техники </t>
  </si>
</sst>
</file>

<file path=xl/styles.xml><?xml version="1.0" encoding="utf-8"?>
<styleSheet xmlns="http://schemas.openxmlformats.org/spreadsheetml/2006/main">
  <numFmts count="2">
    <numFmt numFmtId="164" formatCode="0.0"/>
    <numFmt numFmtId="165" formatCode="#,##0.0"/>
  </numFmts>
  <fonts count="12">
    <font>
      <sz val="11"/>
      <color theme="1"/>
      <name val="Calibri"/>
      <family val="2"/>
      <charset val="204"/>
      <scheme val="minor"/>
    </font>
    <font>
      <sz val="8"/>
      <color theme="1"/>
      <name val="Arial"/>
      <family val="2"/>
      <charset val="204"/>
    </font>
    <font>
      <sz val="9"/>
      <color theme="1"/>
      <name val="Arial"/>
      <family val="2"/>
      <charset val="204"/>
    </font>
    <font>
      <sz val="12"/>
      <color theme="1"/>
      <name val="Arial"/>
      <family val="2"/>
      <charset val="204"/>
    </font>
    <font>
      <sz val="11"/>
      <color theme="1"/>
      <name val="Arial"/>
      <family val="2"/>
      <charset val="204"/>
    </font>
    <font>
      <sz val="11"/>
      <name val="Arial"/>
      <family val="2"/>
      <charset val="204"/>
    </font>
    <font>
      <b/>
      <sz val="11"/>
      <color rgb="FF000000"/>
      <name val="Arial"/>
      <family val="2"/>
      <charset val="204"/>
    </font>
    <font>
      <sz val="11"/>
      <color rgb="FF000000"/>
      <name val="Arial"/>
      <family val="2"/>
      <charset val="204"/>
    </font>
    <font>
      <b/>
      <sz val="11"/>
      <color theme="1"/>
      <name val="Arial"/>
      <family val="2"/>
      <charset val="204"/>
    </font>
    <font>
      <sz val="11"/>
      <color indexed="8"/>
      <name val="Arial"/>
      <family val="2"/>
      <charset val="204"/>
    </font>
    <font>
      <sz val="12"/>
      <color theme="1"/>
      <name val="Calibri"/>
      <family val="2"/>
      <charset val="204"/>
      <scheme val="minor"/>
    </font>
    <font>
      <sz val="14"/>
      <color theme="1"/>
      <name val="Calibri"/>
      <family val="2"/>
      <charset val="20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4">
    <xf numFmtId="0" fontId="0" fillId="0" borderId="0" xfId="0"/>
    <xf numFmtId="0" fontId="0" fillId="0" borderId="0" xfId="0" applyAlignment="1">
      <alignment vertical="center" wrapText="1"/>
    </xf>
    <xf numFmtId="0" fontId="0" fillId="0" borderId="0" xfId="0" applyAlignment="1">
      <alignment wrapText="1"/>
    </xf>
    <xf numFmtId="0" fontId="0" fillId="0" borderId="0" xfId="0" applyAlignment="1">
      <alignment horizontal="center" vertical="center"/>
    </xf>
    <xf numFmtId="0" fontId="1" fillId="0" borderId="0" xfId="0" applyFont="1"/>
    <xf numFmtId="0" fontId="2" fillId="2" borderId="0" xfId="0" applyFont="1" applyFill="1" applyBorder="1" applyAlignment="1">
      <alignment horizontal="center" vertical="top" wrapText="1"/>
    </xf>
    <xf numFmtId="0" fontId="0" fillId="0" borderId="0" xfId="0" applyBorder="1"/>
    <xf numFmtId="0" fontId="0" fillId="0" borderId="0" xfId="0" applyBorder="1" applyAlignment="1">
      <alignment wrapText="1"/>
    </xf>
    <xf numFmtId="0" fontId="0" fillId="0" borderId="0" xfId="0" applyBorder="1" applyAlignment="1">
      <alignment horizontal="center" vertical="center"/>
    </xf>
    <xf numFmtId="4" fontId="0" fillId="0" borderId="0" xfId="0" applyNumberFormat="1"/>
    <xf numFmtId="165" fontId="0" fillId="0" borderId="0" xfId="0" applyNumberFormat="1"/>
    <xf numFmtId="164" fontId="0" fillId="0" borderId="0" xfId="0" applyNumberFormat="1"/>
    <xf numFmtId="0" fontId="4" fillId="0" borderId="1" xfId="0" applyFont="1" applyBorder="1" applyAlignment="1">
      <alignment horizontal="left" vertical="top" wrapText="1"/>
    </xf>
    <xf numFmtId="0" fontId="4" fillId="0" borderId="1" xfId="0" applyFont="1" applyBorder="1" applyAlignment="1">
      <alignment horizontal="center" vertical="center"/>
    </xf>
    <xf numFmtId="0" fontId="5"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9" fillId="0" borderId="1" xfId="0" applyFont="1" applyBorder="1" applyAlignment="1">
      <alignment horizontal="left" vertical="top" wrapText="1"/>
    </xf>
    <xf numFmtId="0" fontId="8" fillId="0" borderId="1" xfId="0" applyFont="1" applyBorder="1" applyAlignment="1">
      <alignment horizontal="left" vertical="top" wrapText="1"/>
    </xf>
    <xf numFmtId="0" fontId="0" fillId="0" borderId="0" xfId="0" applyFont="1"/>
    <xf numFmtId="0" fontId="0" fillId="0" borderId="0" xfId="0" applyFont="1" applyAlignment="1">
      <alignment wrapText="1"/>
    </xf>
    <xf numFmtId="0" fontId="0" fillId="0" borderId="0" xfId="0" applyFont="1" applyAlignment="1">
      <alignment horizontal="center" vertical="center"/>
    </xf>
    <xf numFmtId="0" fontId="8" fillId="0" borderId="1" xfId="0" applyFont="1" applyBorder="1" applyAlignment="1">
      <alignment horizontal="center" vertical="center" wrapText="1"/>
    </xf>
    <xf numFmtId="164" fontId="8" fillId="0" borderId="1" xfId="0" applyNumberFormat="1" applyFont="1" applyBorder="1" applyAlignment="1">
      <alignment horizontal="center" vertical="top" wrapText="1"/>
    </xf>
    <xf numFmtId="0" fontId="4" fillId="0" borderId="4" xfId="0" applyFont="1" applyBorder="1" applyAlignment="1">
      <alignment horizontal="left" vertical="top" wrapText="1"/>
    </xf>
    <xf numFmtId="0" fontId="4" fillId="2" borderId="1" xfId="0" applyFont="1" applyFill="1" applyBorder="1" applyAlignment="1">
      <alignment horizontal="center" vertical="top" wrapText="1"/>
    </xf>
    <xf numFmtId="0" fontId="8" fillId="0" borderId="1" xfId="0" applyFont="1" applyBorder="1" applyAlignment="1">
      <alignment horizontal="center" vertical="center"/>
    </xf>
    <xf numFmtId="0" fontId="8" fillId="0" borderId="1" xfId="0" applyFont="1" applyFill="1" applyBorder="1" applyAlignment="1">
      <alignment horizontal="center" vertical="top" wrapText="1"/>
    </xf>
    <xf numFmtId="0" fontId="4" fillId="0" borderId="1" xfId="0" applyFont="1" applyBorder="1" applyAlignment="1">
      <alignment horizontal="left" vertical="top"/>
    </xf>
    <xf numFmtId="164" fontId="4" fillId="0" borderId="1" xfId="0" applyNumberFormat="1" applyFont="1" applyBorder="1" applyAlignment="1">
      <alignment horizontal="left" vertical="top"/>
    </xf>
    <xf numFmtId="14" fontId="4" fillId="0" borderId="1" xfId="0" applyNumberFormat="1" applyFont="1" applyBorder="1" applyAlignment="1">
      <alignment horizontal="left" vertical="top" wrapText="1"/>
    </xf>
    <xf numFmtId="164" fontId="4" fillId="0" borderId="1" xfId="0" applyNumberFormat="1" applyFont="1" applyFill="1" applyBorder="1" applyAlignment="1">
      <alignment horizontal="left" vertical="top"/>
    </xf>
    <xf numFmtId="164" fontId="6" fillId="0" borderId="1" xfId="0" applyNumberFormat="1" applyFont="1" applyBorder="1" applyAlignment="1">
      <alignment horizontal="left" vertical="top" wrapText="1"/>
    </xf>
    <xf numFmtId="0" fontId="7" fillId="0" borderId="4" xfId="0" applyFont="1" applyBorder="1" applyAlignment="1">
      <alignment horizontal="left" vertical="top" wrapText="1"/>
    </xf>
    <xf numFmtId="164" fontId="4" fillId="0" borderId="1" xfId="0" applyNumberFormat="1" applyFont="1" applyBorder="1" applyAlignment="1">
      <alignment horizontal="left" vertical="top" wrapText="1"/>
    </xf>
    <xf numFmtId="164" fontId="4" fillId="0" borderId="1" xfId="0" applyNumberFormat="1" applyFont="1" applyFill="1" applyBorder="1" applyAlignment="1">
      <alignment horizontal="left" vertical="top" wrapText="1"/>
    </xf>
    <xf numFmtId="164" fontId="8" fillId="0" borderId="1"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0" fillId="0" borderId="1" xfId="0" applyFont="1" applyBorder="1" applyAlignment="1">
      <alignment horizontal="left" vertical="top"/>
    </xf>
    <xf numFmtId="0" fontId="0" fillId="0" borderId="1" xfId="0" applyFont="1" applyBorder="1" applyAlignment="1">
      <alignment horizontal="left" vertical="top" wrapText="1"/>
    </xf>
    <xf numFmtId="164" fontId="0" fillId="0" borderId="1" xfId="0" applyNumberFormat="1" applyFont="1" applyBorder="1" applyAlignment="1">
      <alignment horizontal="left" vertical="top"/>
    </xf>
    <xf numFmtId="165" fontId="4" fillId="0" borderId="1" xfId="0" applyNumberFormat="1" applyFont="1" applyBorder="1" applyAlignment="1">
      <alignment horizontal="left" vertical="top"/>
    </xf>
    <xf numFmtId="0" fontId="4" fillId="0" borderId="1" xfId="0" applyFont="1" applyFill="1" applyBorder="1" applyAlignment="1">
      <alignment horizontal="left" vertical="top"/>
    </xf>
    <xf numFmtId="165" fontId="8" fillId="0" borderId="1" xfId="0" applyNumberFormat="1" applyFont="1" applyFill="1" applyBorder="1" applyAlignment="1">
      <alignment horizontal="left" vertical="top" wrapText="1"/>
    </xf>
    <xf numFmtId="0" fontId="4" fillId="0" borderId="4" xfId="0" applyFont="1" applyFill="1" applyBorder="1" applyAlignment="1">
      <alignment horizontal="left" vertical="top" wrapText="1"/>
    </xf>
    <xf numFmtId="0" fontId="5" fillId="2" borderId="1" xfId="0" applyFont="1" applyFill="1" applyBorder="1" applyAlignment="1">
      <alignment horizontal="left" vertical="top" wrapText="1"/>
    </xf>
    <xf numFmtId="165" fontId="4" fillId="2" borderId="1" xfId="0" applyNumberFormat="1" applyFont="1" applyFill="1" applyBorder="1" applyAlignment="1">
      <alignment horizontal="left" vertical="top" wrapText="1"/>
    </xf>
    <xf numFmtId="165" fontId="4" fillId="0" borderId="1" xfId="0" applyNumberFormat="1" applyFont="1" applyFill="1" applyBorder="1" applyAlignment="1">
      <alignment horizontal="left" vertical="top" wrapText="1"/>
    </xf>
    <xf numFmtId="0" fontId="4" fillId="0" borderId="5" xfId="0" applyFont="1" applyBorder="1" applyAlignment="1">
      <alignment horizontal="left" vertical="top" wrapText="1"/>
    </xf>
    <xf numFmtId="165" fontId="8" fillId="2" borderId="1" xfId="0" applyNumberFormat="1" applyFont="1" applyFill="1" applyBorder="1" applyAlignment="1">
      <alignment horizontal="left" vertical="top" wrapText="1"/>
    </xf>
    <xf numFmtId="0" fontId="3" fillId="0" borderId="0" xfId="0" applyFont="1"/>
    <xf numFmtId="0" fontId="10" fillId="0" borderId="0" xfId="0" applyFont="1"/>
    <xf numFmtId="0" fontId="10" fillId="0" borderId="0" xfId="0" applyFont="1" applyAlignment="1">
      <alignment horizontal="center" vertical="center"/>
    </xf>
    <xf numFmtId="0" fontId="3" fillId="0" borderId="0" xfId="0" applyFont="1" applyAlignment="1">
      <alignment wrapText="1"/>
    </xf>
    <xf numFmtId="0" fontId="10" fillId="0" borderId="0" xfId="0" applyFont="1" applyAlignment="1">
      <alignment wrapText="1"/>
    </xf>
    <xf numFmtId="165" fontId="11" fillId="0" borderId="0" xfId="0" applyNumberFormat="1" applyFont="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Fill="1" applyBorder="1" applyAlignment="1">
      <alignment horizontal="left" vertical="top" wrapText="1"/>
    </xf>
    <xf numFmtId="0" fontId="0" fillId="0" borderId="1" xfId="0" applyFont="1" applyFill="1" applyBorder="1" applyAlignment="1">
      <alignment horizontal="left" vertical="top"/>
    </xf>
    <xf numFmtId="0" fontId="0" fillId="0" borderId="1" xfId="0" applyFont="1" applyFill="1" applyBorder="1" applyAlignment="1">
      <alignment horizontal="left" vertical="top" wrapText="1"/>
    </xf>
    <xf numFmtId="14" fontId="4" fillId="0" borderId="1" xfId="0" applyNumberFormat="1" applyFont="1" applyFill="1" applyBorder="1" applyAlignment="1">
      <alignment horizontal="left" vertical="top"/>
    </xf>
    <xf numFmtId="0" fontId="4" fillId="0" borderId="0" xfId="0" applyFont="1" applyAlignment="1">
      <alignment horizont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9" fillId="0" borderId="1" xfId="0"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51"/>
  <sheetViews>
    <sheetView tabSelected="1" view="pageBreakPreview" zoomScale="80" zoomScaleNormal="100" zoomScaleSheetLayoutView="80" workbookViewId="0">
      <selection activeCell="A2" sqref="A2:K2"/>
    </sheetView>
  </sheetViews>
  <sheetFormatPr defaultRowHeight="15"/>
  <cols>
    <col min="1" max="1" width="8.85546875" customWidth="1"/>
    <col min="2" max="2" width="26" customWidth="1"/>
    <col min="3" max="3" width="21.85546875" customWidth="1"/>
    <col min="4" max="4" width="24.28515625" customWidth="1"/>
    <col min="5" max="5" width="32.7109375" customWidth="1"/>
    <col min="6" max="6" width="12.28515625" customWidth="1"/>
    <col min="7" max="7" width="14.140625" style="2" customWidth="1"/>
    <col min="8" max="8" width="14.28515625" style="3" customWidth="1"/>
    <col min="9" max="9" width="12.140625" style="3" customWidth="1"/>
    <col min="10" max="10" width="11" style="3" customWidth="1"/>
    <col min="11" max="11" width="18.5703125" customWidth="1"/>
  </cols>
  <sheetData>
    <row r="1" spans="1:15">
      <c r="A1" s="64" t="s">
        <v>12</v>
      </c>
      <c r="B1" s="64"/>
      <c r="C1" s="64"/>
      <c r="D1" s="64"/>
      <c r="E1" s="64"/>
      <c r="F1" s="64"/>
      <c r="G1" s="64"/>
      <c r="H1" s="64"/>
      <c r="I1" s="64"/>
      <c r="J1" s="64"/>
      <c r="K1" s="64"/>
    </row>
    <row r="2" spans="1:15">
      <c r="A2" s="64" t="s">
        <v>13</v>
      </c>
      <c r="B2" s="64"/>
      <c r="C2" s="64"/>
      <c r="D2" s="64"/>
      <c r="E2" s="64"/>
      <c r="F2" s="64"/>
      <c r="G2" s="64"/>
      <c r="H2" s="64"/>
      <c r="I2" s="64"/>
      <c r="J2" s="64"/>
      <c r="K2" s="64"/>
    </row>
    <row r="3" spans="1:15">
      <c r="A3" s="64" t="s">
        <v>91</v>
      </c>
      <c r="B3" s="64"/>
      <c r="C3" s="64"/>
      <c r="D3" s="64"/>
      <c r="E3" s="64"/>
      <c r="F3" s="64"/>
      <c r="G3" s="64"/>
      <c r="H3" s="64"/>
      <c r="I3" s="64"/>
      <c r="J3" s="64"/>
      <c r="K3" s="64"/>
    </row>
    <row r="4" spans="1:15">
      <c r="A4" s="22"/>
      <c r="B4" s="22"/>
      <c r="C4" s="22"/>
      <c r="D4" s="22"/>
      <c r="E4" s="22"/>
      <c r="F4" s="22"/>
      <c r="G4" s="23"/>
      <c r="H4" s="24"/>
      <c r="I4" s="24"/>
      <c r="J4" s="24"/>
      <c r="K4" s="22"/>
    </row>
    <row r="5" spans="1:15" ht="46.9" customHeight="1">
      <c r="A5" s="65" t="s">
        <v>0</v>
      </c>
      <c r="B5" s="65" t="s">
        <v>1</v>
      </c>
      <c r="C5" s="66" t="s">
        <v>2</v>
      </c>
      <c r="D5" s="65" t="s">
        <v>3</v>
      </c>
      <c r="E5" s="65" t="s">
        <v>4</v>
      </c>
      <c r="F5" s="65" t="s">
        <v>5</v>
      </c>
      <c r="G5" s="65" t="s">
        <v>6</v>
      </c>
      <c r="H5" s="65" t="s">
        <v>7</v>
      </c>
      <c r="I5" s="65"/>
      <c r="J5" s="65" t="s">
        <v>10</v>
      </c>
      <c r="K5" s="65" t="s">
        <v>11</v>
      </c>
      <c r="L5" s="1"/>
      <c r="M5" s="1"/>
    </row>
    <row r="6" spans="1:15" ht="84.75" customHeight="1">
      <c r="A6" s="65"/>
      <c r="B6" s="65"/>
      <c r="C6" s="66"/>
      <c r="D6" s="65"/>
      <c r="E6" s="65"/>
      <c r="F6" s="65"/>
      <c r="G6" s="65"/>
      <c r="H6" s="59" t="s">
        <v>8</v>
      </c>
      <c r="I6" s="59" t="s">
        <v>9</v>
      </c>
      <c r="J6" s="65"/>
      <c r="K6" s="65"/>
    </row>
    <row r="7" spans="1:15" ht="21" customHeight="1">
      <c r="A7" s="59">
        <v>1</v>
      </c>
      <c r="B7" s="59">
        <v>2</v>
      </c>
      <c r="C7" s="59">
        <v>3</v>
      </c>
      <c r="D7" s="59">
        <v>4</v>
      </c>
      <c r="E7" s="59">
        <v>5</v>
      </c>
      <c r="F7" s="59">
        <v>6</v>
      </c>
      <c r="G7" s="59">
        <v>7</v>
      </c>
      <c r="H7" s="59">
        <v>8</v>
      </c>
      <c r="I7" s="59">
        <v>9</v>
      </c>
      <c r="J7" s="59">
        <v>10</v>
      </c>
      <c r="K7" s="59">
        <v>11</v>
      </c>
    </row>
    <row r="8" spans="1:15" ht="20.45" customHeight="1">
      <c r="A8" s="25" t="s">
        <v>24</v>
      </c>
      <c r="B8" s="69" t="s">
        <v>57</v>
      </c>
      <c r="C8" s="70"/>
      <c r="D8" s="70"/>
      <c r="E8" s="70"/>
      <c r="F8" s="70"/>
      <c r="G8" s="70"/>
      <c r="H8" s="26">
        <f>H10</f>
        <v>655.7</v>
      </c>
      <c r="I8" s="26">
        <f t="shared" ref="I8:J8" si="0">I10</f>
        <v>600</v>
      </c>
      <c r="J8" s="26">
        <f t="shared" si="0"/>
        <v>655.7</v>
      </c>
      <c r="K8" s="27"/>
    </row>
    <row r="9" spans="1:15" ht="58.5" customHeight="1">
      <c r="A9" s="28" t="s">
        <v>14</v>
      </c>
      <c r="B9" s="12" t="s">
        <v>30</v>
      </c>
      <c r="C9" s="17"/>
      <c r="D9" s="15"/>
      <c r="E9" s="15"/>
      <c r="F9" s="31"/>
      <c r="G9" s="12"/>
      <c r="H9" s="31"/>
      <c r="I9" s="31"/>
      <c r="J9" s="31"/>
      <c r="K9" s="31"/>
    </row>
    <row r="10" spans="1:15" ht="91.5" customHeight="1">
      <c r="A10" s="28" t="s">
        <v>15</v>
      </c>
      <c r="B10" s="16" t="s">
        <v>62</v>
      </c>
      <c r="C10" s="17" t="s">
        <v>61</v>
      </c>
      <c r="D10" s="14" t="s">
        <v>85</v>
      </c>
      <c r="E10" s="14" t="s">
        <v>84</v>
      </c>
      <c r="F10" s="60" t="s">
        <v>96</v>
      </c>
      <c r="G10" s="60" t="s">
        <v>97</v>
      </c>
      <c r="H10" s="32">
        <v>655.7</v>
      </c>
      <c r="I10" s="32">
        <v>600</v>
      </c>
      <c r="J10" s="34">
        <v>655.7</v>
      </c>
      <c r="K10" s="12" t="s">
        <v>111</v>
      </c>
      <c r="L10" s="11"/>
    </row>
    <row r="11" spans="1:15" ht="144" customHeight="1">
      <c r="A11" s="28" t="s">
        <v>25</v>
      </c>
      <c r="B11" s="17" t="s">
        <v>31</v>
      </c>
      <c r="C11" s="17"/>
      <c r="D11" s="14"/>
      <c r="E11" s="14"/>
      <c r="F11" s="60"/>
      <c r="G11" s="60"/>
      <c r="H11" s="32"/>
      <c r="I11" s="31"/>
      <c r="J11" s="32"/>
      <c r="K11" s="12"/>
    </row>
    <row r="12" spans="1:15" ht="157.5" customHeight="1">
      <c r="A12" s="28" t="s">
        <v>26</v>
      </c>
      <c r="B12" s="17" t="s">
        <v>32</v>
      </c>
      <c r="C12" s="17" t="s">
        <v>61</v>
      </c>
      <c r="D12" s="14" t="s">
        <v>27</v>
      </c>
      <c r="E12" s="14" t="s">
        <v>105</v>
      </c>
      <c r="F12" s="60" t="s">
        <v>96</v>
      </c>
      <c r="G12" s="60" t="s">
        <v>97</v>
      </c>
      <c r="H12" s="32">
        <v>0</v>
      </c>
      <c r="I12" s="32">
        <v>0</v>
      </c>
      <c r="J12" s="32">
        <v>0</v>
      </c>
      <c r="K12" s="12" t="s">
        <v>99</v>
      </c>
    </row>
    <row r="13" spans="1:15" ht="164.25" customHeight="1">
      <c r="A13" s="28" t="s">
        <v>28</v>
      </c>
      <c r="B13" s="17" t="s">
        <v>33</v>
      </c>
      <c r="C13" s="17" t="s">
        <v>61</v>
      </c>
      <c r="D13" s="17" t="s">
        <v>29</v>
      </c>
      <c r="E13" s="14" t="s">
        <v>106</v>
      </c>
      <c r="F13" s="60" t="s">
        <v>96</v>
      </c>
      <c r="G13" s="60" t="s">
        <v>97</v>
      </c>
      <c r="H13" s="32">
        <v>0</v>
      </c>
      <c r="I13" s="32">
        <v>0</v>
      </c>
      <c r="J13" s="32">
        <v>0</v>
      </c>
      <c r="K13" s="12" t="s">
        <v>99</v>
      </c>
    </row>
    <row r="14" spans="1:15" ht="19.5" customHeight="1">
      <c r="A14" s="29" t="s">
        <v>20</v>
      </c>
      <c r="B14" s="71" t="s">
        <v>58</v>
      </c>
      <c r="C14" s="72"/>
      <c r="D14" s="72"/>
      <c r="E14" s="72"/>
      <c r="F14" s="72"/>
      <c r="G14" s="72"/>
      <c r="H14" s="35">
        <f>H16+H17</f>
        <v>36013.899999999994</v>
      </c>
      <c r="I14" s="35">
        <f t="shared" ref="I14:J14" si="1">I16+I17</f>
        <v>12751</v>
      </c>
      <c r="J14" s="35">
        <f t="shared" si="1"/>
        <v>35590.300000000003</v>
      </c>
      <c r="K14" s="36"/>
    </row>
    <row r="15" spans="1:15" ht="71.25" customHeight="1">
      <c r="A15" s="13" t="s">
        <v>21</v>
      </c>
      <c r="B15" s="17" t="s">
        <v>17</v>
      </c>
      <c r="C15" s="17"/>
      <c r="D15" s="17"/>
      <c r="E15" s="17"/>
      <c r="F15" s="17"/>
      <c r="G15" s="17"/>
      <c r="H15" s="12"/>
      <c r="I15" s="12"/>
      <c r="J15" s="37"/>
      <c r="K15" s="12"/>
    </row>
    <row r="16" spans="1:15" ht="237.75" customHeight="1">
      <c r="A16" s="13" t="s">
        <v>22</v>
      </c>
      <c r="B16" s="17" t="s">
        <v>18</v>
      </c>
      <c r="C16" s="17" t="s">
        <v>98</v>
      </c>
      <c r="D16" s="17" t="s">
        <v>86</v>
      </c>
      <c r="E16" s="17" t="s">
        <v>107</v>
      </c>
      <c r="F16" s="60" t="s">
        <v>96</v>
      </c>
      <c r="G16" s="60" t="s">
        <v>97</v>
      </c>
      <c r="H16" s="12">
        <v>21999.599999999999</v>
      </c>
      <c r="I16" s="37">
        <v>11772.3</v>
      </c>
      <c r="J16" s="38">
        <f>18778.2+2797.8</f>
        <v>21576</v>
      </c>
      <c r="K16" s="12" t="s">
        <v>112</v>
      </c>
      <c r="M16" s="11"/>
      <c r="O16" s="11"/>
    </row>
    <row r="17" spans="1:13" ht="135.75" customHeight="1">
      <c r="A17" s="13" t="s">
        <v>23</v>
      </c>
      <c r="B17" s="17" t="s">
        <v>19</v>
      </c>
      <c r="C17" s="17" t="s">
        <v>98</v>
      </c>
      <c r="D17" s="17" t="s">
        <v>86</v>
      </c>
      <c r="E17" s="17" t="s">
        <v>108</v>
      </c>
      <c r="F17" s="60" t="s">
        <v>96</v>
      </c>
      <c r="G17" s="60" t="s">
        <v>97</v>
      </c>
      <c r="H17" s="37">
        <v>14014.3</v>
      </c>
      <c r="I17" s="37">
        <v>978.7</v>
      </c>
      <c r="J17" s="17">
        <v>14014.3</v>
      </c>
      <c r="K17" s="12" t="s">
        <v>100</v>
      </c>
    </row>
    <row r="18" spans="1:13" ht="32.25" customHeight="1">
      <c r="A18" s="29" t="s">
        <v>46</v>
      </c>
      <c r="B18" s="67" t="s">
        <v>59</v>
      </c>
      <c r="C18" s="68"/>
      <c r="D18" s="68"/>
      <c r="E18" s="68"/>
      <c r="F18" s="68"/>
      <c r="G18" s="68"/>
      <c r="H18" s="39">
        <f>H20+H25+H28</f>
        <v>72275.5</v>
      </c>
      <c r="I18" s="39">
        <f t="shared" ref="I18:J18" si="2">I20+I25+I28</f>
        <v>32476.1</v>
      </c>
      <c r="J18" s="39">
        <f t="shared" si="2"/>
        <v>71412.100000000006</v>
      </c>
      <c r="K18" s="40"/>
    </row>
    <row r="19" spans="1:13" ht="72.75" customHeight="1">
      <c r="A19" s="18" t="s">
        <v>34</v>
      </c>
      <c r="B19" s="14" t="s">
        <v>47</v>
      </c>
      <c r="C19" s="17"/>
      <c r="D19" s="17"/>
      <c r="E19" s="17"/>
      <c r="F19" s="61"/>
      <c r="G19" s="62"/>
      <c r="H19" s="43"/>
      <c r="I19" s="43"/>
      <c r="J19" s="43"/>
      <c r="K19" s="41"/>
    </row>
    <row r="20" spans="1:13" ht="184.5" customHeight="1">
      <c r="A20" s="18" t="s">
        <v>36</v>
      </c>
      <c r="B20" s="17" t="s">
        <v>63</v>
      </c>
      <c r="C20" s="17" t="s">
        <v>37</v>
      </c>
      <c r="D20" s="14" t="s">
        <v>38</v>
      </c>
      <c r="E20" s="17" t="s">
        <v>115</v>
      </c>
      <c r="F20" s="63"/>
      <c r="G20" s="17"/>
      <c r="H20" s="32">
        <f>H22+H23+H24</f>
        <v>18530.400000000001</v>
      </c>
      <c r="I20" s="32">
        <f t="shared" ref="I20" si="3">I22+I23+I24</f>
        <v>550</v>
      </c>
      <c r="J20" s="32">
        <f>J22+J23+J24</f>
        <v>18445.900000000001</v>
      </c>
      <c r="K20" s="12"/>
    </row>
    <row r="21" spans="1:13">
      <c r="A21" s="18"/>
      <c r="B21" s="17" t="s">
        <v>16</v>
      </c>
      <c r="C21" s="17"/>
      <c r="D21" s="14"/>
      <c r="E21" s="17"/>
      <c r="F21" s="63"/>
      <c r="G21" s="17"/>
      <c r="H21" s="31"/>
      <c r="I21" s="31"/>
      <c r="J21" s="31"/>
      <c r="K21" s="12"/>
    </row>
    <row r="22" spans="1:13" ht="173.25" customHeight="1">
      <c r="A22" s="18" t="s">
        <v>39</v>
      </c>
      <c r="B22" s="17" t="s">
        <v>92</v>
      </c>
      <c r="C22" s="17" t="s">
        <v>35</v>
      </c>
      <c r="D22" s="14" t="s">
        <v>48</v>
      </c>
      <c r="E22" s="17" t="s">
        <v>119</v>
      </c>
      <c r="F22" s="60" t="s">
        <v>96</v>
      </c>
      <c r="G22" s="60" t="s">
        <v>97</v>
      </c>
      <c r="H22" s="32">
        <v>8498</v>
      </c>
      <c r="I22" s="32">
        <v>0</v>
      </c>
      <c r="J22" s="32">
        <v>8498</v>
      </c>
      <c r="K22" s="12" t="s">
        <v>113</v>
      </c>
      <c r="M22" s="9"/>
    </row>
    <row r="23" spans="1:13" ht="171" customHeight="1">
      <c r="A23" s="18" t="s">
        <v>40</v>
      </c>
      <c r="B23" s="17" t="s">
        <v>93</v>
      </c>
      <c r="C23" s="17" t="s">
        <v>35</v>
      </c>
      <c r="D23" s="14" t="s">
        <v>48</v>
      </c>
      <c r="E23" s="17" t="s">
        <v>120</v>
      </c>
      <c r="F23" s="60" t="s">
        <v>96</v>
      </c>
      <c r="G23" s="60" t="s">
        <v>97</v>
      </c>
      <c r="H23" s="32">
        <f>9398+84.4</f>
        <v>9482.4</v>
      </c>
      <c r="I23" s="32">
        <v>0</v>
      </c>
      <c r="J23" s="44">
        <v>9397.9</v>
      </c>
      <c r="K23" s="12" t="s">
        <v>114</v>
      </c>
    </row>
    <row r="24" spans="1:13" ht="98.25" customHeight="1">
      <c r="A24" s="18" t="s">
        <v>41</v>
      </c>
      <c r="B24" s="14" t="s">
        <v>42</v>
      </c>
      <c r="C24" s="14" t="s">
        <v>35</v>
      </c>
      <c r="D24" s="14" t="s">
        <v>88</v>
      </c>
      <c r="E24" s="17" t="s">
        <v>87</v>
      </c>
      <c r="F24" s="60" t="s">
        <v>96</v>
      </c>
      <c r="G24" s="60" t="s">
        <v>97</v>
      </c>
      <c r="H24" s="32">
        <v>550</v>
      </c>
      <c r="I24" s="32">
        <v>550</v>
      </c>
      <c r="J24" s="32">
        <v>550</v>
      </c>
      <c r="K24" s="12"/>
    </row>
    <row r="25" spans="1:13" ht="71.25" customHeight="1">
      <c r="A25" s="18" t="s">
        <v>64</v>
      </c>
      <c r="B25" s="14" t="s">
        <v>66</v>
      </c>
      <c r="C25" s="14" t="s">
        <v>65</v>
      </c>
      <c r="D25" s="14" t="s">
        <v>67</v>
      </c>
      <c r="E25" s="17" t="s">
        <v>68</v>
      </c>
      <c r="F25" s="60"/>
      <c r="G25" s="60"/>
      <c r="H25" s="32">
        <f>H27</f>
        <v>1262.5</v>
      </c>
      <c r="I25" s="32">
        <f t="shared" ref="I25:J25" si="4">I27</f>
        <v>900</v>
      </c>
      <c r="J25" s="32">
        <f t="shared" si="4"/>
        <v>1262.5</v>
      </c>
      <c r="K25" s="17"/>
    </row>
    <row r="26" spans="1:13" ht="13.9" customHeight="1">
      <c r="A26" s="18"/>
      <c r="B26" s="17" t="s">
        <v>16</v>
      </c>
      <c r="C26" s="17"/>
      <c r="D26" s="14"/>
      <c r="E26" s="17"/>
      <c r="F26" s="60"/>
      <c r="G26" s="17"/>
      <c r="H26" s="32"/>
      <c r="I26" s="32"/>
      <c r="J26" s="32"/>
      <c r="K26" s="17"/>
    </row>
    <row r="27" spans="1:13" ht="214.5" customHeight="1">
      <c r="A27" s="18" t="s">
        <v>69</v>
      </c>
      <c r="B27" s="17" t="s">
        <v>70</v>
      </c>
      <c r="C27" s="17" t="s">
        <v>109</v>
      </c>
      <c r="D27" s="14" t="s">
        <v>71</v>
      </c>
      <c r="E27" s="17" t="s">
        <v>116</v>
      </c>
      <c r="F27" s="60" t="s">
        <v>96</v>
      </c>
      <c r="G27" s="60" t="s">
        <v>97</v>
      </c>
      <c r="H27" s="34">
        <v>1262.5</v>
      </c>
      <c r="I27" s="34">
        <v>900</v>
      </c>
      <c r="J27" s="34">
        <v>1262.5</v>
      </c>
      <c r="K27" s="17" t="s">
        <v>110</v>
      </c>
    </row>
    <row r="28" spans="1:13" ht="63" customHeight="1">
      <c r="A28" s="18" t="s">
        <v>72</v>
      </c>
      <c r="B28" s="17" t="s">
        <v>73</v>
      </c>
      <c r="C28" s="17" t="s">
        <v>35</v>
      </c>
      <c r="D28" s="14" t="s">
        <v>75</v>
      </c>
      <c r="E28" s="17"/>
      <c r="F28" s="60"/>
      <c r="G28" s="17"/>
      <c r="H28" s="34">
        <f>H30+H31</f>
        <v>52482.6</v>
      </c>
      <c r="I28" s="34">
        <f t="shared" ref="I28:J28" si="5">I30+I31</f>
        <v>31026.1</v>
      </c>
      <c r="J28" s="34">
        <f t="shared" si="5"/>
        <v>51703.7</v>
      </c>
      <c r="K28" s="17"/>
    </row>
    <row r="29" spans="1:13" ht="18" customHeight="1">
      <c r="A29" s="18"/>
      <c r="B29" s="17" t="s">
        <v>16</v>
      </c>
      <c r="C29" s="17"/>
      <c r="D29" s="14"/>
      <c r="E29" s="17"/>
      <c r="F29" s="60"/>
      <c r="G29" s="17"/>
      <c r="H29" s="32"/>
      <c r="I29" s="32"/>
      <c r="J29" s="32"/>
      <c r="K29" s="17"/>
    </row>
    <row r="30" spans="1:13" ht="171.75" customHeight="1">
      <c r="A30" s="18" t="s">
        <v>74</v>
      </c>
      <c r="B30" s="17" t="s">
        <v>92</v>
      </c>
      <c r="C30" s="17" t="s">
        <v>35</v>
      </c>
      <c r="D30" s="14" t="s">
        <v>48</v>
      </c>
      <c r="E30" s="17" t="s">
        <v>117</v>
      </c>
      <c r="F30" s="60" t="s">
        <v>96</v>
      </c>
      <c r="G30" s="60" t="s">
        <v>97</v>
      </c>
      <c r="H30" s="32">
        <v>38032.400000000001</v>
      </c>
      <c r="I30" s="32">
        <v>24151.1</v>
      </c>
      <c r="J30" s="32">
        <v>38032.400000000001</v>
      </c>
      <c r="K30" s="17" t="s">
        <v>110</v>
      </c>
    </row>
    <row r="31" spans="1:13" ht="161.25" customHeight="1">
      <c r="A31" s="18" t="s">
        <v>94</v>
      </c>
      <c r="B31" s="17" t="s">
        <v>95</v>
      </c>
      <c r="C31" s="17" t="s">
        <v>35</v>
      </c>
      <c r="D31" s="14" t="s">
        <v>48</v>
      </c>
      <c r="E31" s="17" t="s">
        <v>118</v>
      </c>
      <c r="F31" s="60" t="s">
        <v>96</v>
      </c>
      <c r="G31" s="60" t="s">
        <v>97</v>
      </c>
      <c r="H31" s="32">
        <f>13671.3+778.9</f>
        <v>14450.199999999999</v>
      </c>
      <c r="I31" s="32">
        <v>6875</v>
      </c>
      <c r="J31" s="32">
        <v>13671.3</v>
      </c>
      <c r="K31" s="17" t="s">
        <v>103</v>
      </c>
    </row>
    <row r="32" spans="1:13" ht="15.75" customHeight="1">
      <c r="A32" s="30">
        <v>4</v>
      </c>
      <c r="B32" s="67" t="s">
        <v>49</v>
      </c>
      <c r="C32" s="68"/>
      <c r="D32" s="68"/>
      <c r="E32" s="68"/>
      <c r="F32" s="68"/>
      <c r="G32" s="68"/>
      <c r="H32" s="46">
        <f>H34+H35</f>
        <v>4417</v>
      </c>
      <c r="I32" s="46">
        <f t="shared" ref="I32:J32" si="6">I34+I35</f>
        <v>2410.3000000000002</v>
      </c>
      <c r="J32" s="46">
        <f t="shared" si="6"/>
        <v>4417</v>
      </c>
      <c r="K32" s="47"/>
      <c r="M32" s="10"/>
    </row>
    <row r="33" spans="1:13" ht="73.5" customHeight="1">
      <c r="A33" s="18" t="s">
        <v>44</v>
      </c>
      <c r="B33" s="15" t="s">
        <v>50</v>
      </c>
      <c r="C33" s="48"/>
      <c r="D33" s="19"/>
      <c r="E33" s="19"/>
      <c r="F33" s="41"/>
      <c r="G33" s="42"/>
      <c r="H33" s="41"/>
      <c r="I33" s="41"/>
      <c r="J33" s="41"/>
      <c r="K33" s="41"/>
      <c r="M33" s="10"/>
    </row>
    <row r="34" spans="1:13" ht="169.5" customHeight="1">
      <c r="A34" s="18" t="s">
        <v>76</v>
      </c>
      <c r="B34" s="15" t="s">
        <v>51</v>
      </c>
      <c r="C34" s="48" t="s">
        <v>43</v>
      </c>
      <c r="D34" s="20" t="s">
        <v>45</v>
      </c>
      <c r="E34" s="20" t="s">
        <v>89</v>
      </c>
      <c r="F34" s="33" t="s">
        <v>96</v>
      </c>
      <c r="G34" s="33" t="s">
        <v>97</v>
      </c>
      <c r="H34" s="49">
        <v>1816.2</v>
      </c>
      <c r="I34" s="31">
        <v>1055.2</v>
      </c>
      <c r="J34" s="49">
        <v>1816.2</v>
      </c>
      <c r="K34" s="12" t="s">
        <v>102</v>
      </c>
      <c r="M34" s="10"/>
    </row>
    <row r="35" spans="1:13" ht="103.5" customHeight="1">
      <c r="A35" s="28" t="s">
        <v>77</v>
      </c>
      <c r="B35" s="12" t="s">
        <v>52</v>
      </c>
      <c r="C35" s="48" t="s">
        <v>43</v>
      </c>
      <c r="D35" s="20" t="s">
        <v>56</v>
      </c>
      <c r="E35" s="20" t="s">
        <v>90</v>
      </c>
      <c r="F35" s="33" t="s">
        <v>96</v>
      </c>
      <c r="G35" s="33" t="s">
        <v>97</v>
      </c>
      <c r="H35" s="49">
        <v>2600.8000000000002</v>
      </c>
      <c r="I35" s="45">
        <v>1355.1</v>
      </c>
      <c r="J35" s="50">
        <v>2600.8000000000002</v>
      </c>
      <c r="K35" s="17" t="s">
        <v>102</v>
      </c>
      <c r="M35" s="10"/>
    </row>
    <row r="36" spans="1:13" ht="25.5" customHeight="1">
      <c r="A36" s="30" t="s">
        <v>78</v>
      </c>
      <c r="B36" s="67" t="s">
        <v>121</v>
      </c>
      <c r="C36" s="68"/>
      <c r="D36" s="68"/>
      <c r="E36" s="68"/>
      <c r="F36" s="68"/>
      <c r="G36" s="68"/>
      <c r="H36" s="50">
        <f>H37</f>
        <v>13419.7</v>
      </c>
      <c r="I36" s="50">
        <f t="shared" ref="I36:J36" si="7">I37</f>
        <v>7346.7</v>
      </c>
      <c r="J36" s="50">
        <f t="shared" si="7"/>
        <v>437.6</v>
      </c>
      <c r="K36" s="17"/>
      <c r="M36" s="10"/>
    </row>
    <row r="37" spans="1:13" ht="78" customHeight="1">
      <c r="A37" s="18" t="s">
        <v>80</v>
      </c>
      <c r="B37" s="17" t="s">
        <v>122</v>
      </c>
      <c r="C37" s="14" t="s">
        <v>126</v>
      </c>
      <c r="D37" s="73" t="s">
        <v>127</v>
      </c>
      <c r="E37" s="73" t="s">
        <v>128</v>
      </c>
      <c r="F37" s="60" t="s">
        <v>96</v>
      </c>
      <c r="G37" s="60" t="s">
        <v>97</v>
      </c>
      <c r="H37" s="50">
        <v>13419.7</v>
      </c>
      <c r="I37" s="45">
        <v>7346.7</v>
      </c>
      <c r="J37" s="50">
        <v>437.6</v>
      </c>
      <c r="K37" s="17" t="s">
        <v>102</v>
      </c>
      <c r="M37" s="10"/>
    </row>
    <row r="38" spans="1:13" ht="15.75" customHeight="1">
      <c r="A38" s="30" t="s">
        <v>123</v>
      </c>
      <c r="B38" s="67" t="s">
        <v>79</v>
      </c>
      <c r="C38" s="68"/>
      <c r="D38" s="68"/>
      <c r="E38" s="68"/>
      <c r="F38" s="68"/>
      <c r="G38" s="68"/>
      <c r="H38" s="46">
        <f>H40</f>
        <v>346.1</v>
      </c>
      <c r="I38" s="46">
        <f t="shared" ref="I38:J38" si="8">I40</f>
        <v>110.1</v>
      </c>
      <c r="J38" s="46">
        <f t="shared" si="8"/>
        <v>346.1</v>
      </c>
      <c r="K38" s="47"/>
      <c r="M38" s="10"/>
    </row>
    <row r="39" spans="1:13" ht="62.25" customHeight="1">
      <c r="A39" s="28" t="s">
        <v>124</v>
      </c>
      <c r="B39" s="12" t="s">
        <v>82</v>
      </c>
      <c r="C39" s="48"/>
      <c r="D39" s="20"/>
      <c r="E39" s="20"/>
      <c r="F39" s="33"/>
      <c r="G39" s="12"/>
      <c r="H39" s="49"/>
      <c r="I39" s="31"/>
      <c r="J39" s="49"/>
      <c r="K39" s="51"/>
      <c r="M39" s="10"/>
    </row>
    <row r="40" spans="1:13" ht="84.75" customHeight="1">
      <c r="A40" s="28" t="s">
        <v>125</v>
      </c>
      <c r="B40" s="12" t="s">
        <v>83</v>
      </c>
      <c r="C40" s="48" t="s">
        <v>104</v>
      </c>
      <c r="D40" s="19" t="s">
        <v>81</v>
      </c>
      <c r="E40" s="20" t="s">
        <v>101</v>
      </c>
      <c r="F40" s="33" t="s">
        <v>96</v>
      </c>
      <c r="G40" s="33" t="s">
        <v>97</v>
      </c>
      <c r="H40" s="49">
        <v>346.1</v>
      </c>
      <c r="I40" s="32">
        <v>110.1</v>
      </c>
      <c r="J40" s="49">
        <v>346.1</v>
      </c>
      <c r="K40" s="17" t="s">
        <v>102</v>
      </c>
      <c r="M40" s="10"/>
    </row>
    <row r="41" spans="1:13" ht="35.25" customHeight="1">
      <c r="A41" s="28"/>
      <c r="B41" s="21" t="s">
        <v>60</v>
      </c>
      <c r="C41" s="48"/>
      <c r="D41" s="20"/>
      <c r="E41" s="20"/>
      <c r="F41" s="33"/>
      <c r="G41" s="12"/>
      <c r="H41" s="52">
        <f>H8+H14+H18+H32+H36+H38</f>
        <v>127127.9</v>
      </c>
      <c r="I41" s="52">
        <f>I8+I14+I18+I32+I38</f>
        <v>48347.5</v>
      </c>
      <c r="J41" s="52">
        <f>J8+J14+J18+J32+J38</f>
        <v>112421.20000000001</v>
      </c>
      <c r="K41" s="12"/>
      <c r="M41" s="10"/>
    </row>
    <row r="42" spans="1:13" s="6" customFormat="1">
      <c r="A42" s="5"/>
      <c r="G42" s="7"/>
      <c r="H42" s="8"/>
      <c r="I42" s="8"/>
      <c r="J42" s="8"/>
    </row>
    <row r="43" spans="1:13" s="6" customFormat="1">
      <c r="A43" s="5"/>
      <c r="G43" s="7"/>
      <c r="H43" s="8"/>
      <c r="I43" s="8"/>
      <c r="J43" s="8"/>
    </row>
    <row r="44" spans="1:13" ht="18.75">
      <c r="B44" s="53" t="s">
        <v>53</v>
      </c>
      <c r="C44" s="53"/>
      <c r="D44" s="53"/>
      <c r="E44" s="53"/>
      <c r="F44" s="54"/>
      <c r="G44" s="53" t="s">
        <v>54</v>
      </c>
      <c r="H44" s="58"/>
      <c r="I44" s="58"/>
      <c r="J44" s="58"/>
    </row>
    <row r="45" spans="1:13" ht="15.75">
      <c r="B45" s="53"/>
      <c r="C45" s="53"/>
      <c r="D45" s="53"/>
      <c r="E45" s="53"/>
      <c r="F45" s="53"/>
      <c r="G45" s="56"/>
      <c r="H45" s="55"/>
      <c r="I45" s="55"/>
    </row>
    <row r="46" spans="1:13" ht="15.75">
      <c r="B46" s="54"/>
      <c r="C46" s="54"/>
      <c r="D46" s="54"/>
      <c r="E46" s="54"/>
      <c r="F46" s="54"/>
      <c r="G46" s="57"/>
      <c r="H46" s="55"/>
      <c r="I46" s="55"/>
    </row>
    <row r="47" spans="1:13" ht="15.75">
      <c r="B47" s="54"/>
      <c r="C47" s="54"/>
      <c r="D47" s="54"/>
      <c r="E47" s="54"/>
      <c r="F47" s="54"/>
      <c r="G47" s="57"/>
      <c r="H47" s="55"/>
      <c r="I47" s="55"/>
    </row>
    <row r="48" spans="1:13" ht="20.25" customHeight="1">
      <c r="B48" s="53" t="s">
        <v>55</v>
      </c>
      <c r="C48" s="54"/>
      <c r="D48" s="54"/>
      <c r="E48" s="54"/>
      <c r="F48" s="54"/>
      <c r="G48" s="57"/>
      <c r="H48" s="55"/>
      <c r="I48" s="55"/>
    </row>
    <row r="49" spans="2:9" ht="13.5" customHeight="1">
      <c r="B49" s="53"/>
      <c r="C49" s="54"/>
      <c r="D49" s="54"/>
      <c r="E49" s="54"/>
      <c r="F49" s="54"/>
      <c r="G49" s="57"/>
      <c r="H49" s="55"/>
      <c r="I49" s="55"/>
    </row>
    <row r="50" spans="2:9" ht="11.25" customHeight="1">
      <c r="B50" s="4"/>
    </row>
    <row r="51" spans="2:9" ht="12.75" customHeight="1">
      <c r="B51" s="4"/>
    </row>
  </sheetData>
  <mergeCells count="19">
    <mergeCell ref="B32:G32"/>
    <mergeCell ref="B38:G38"/>
    <mergeCell ref="H5:I5"/>
    <mergeCell ref="J5:J6"/>
    <mergeCell ref="K5:K6"/>
    <mergeCell ref="B8:G8"/>
    <mergeCell ref="B14:G14"/>
    <mergeCell ref="B18:G18"/>
    <mergeCell ref="B36:G36"/>
    <mergeCell ref="A1:K1"/>
    <mergeCell ref="A2:K2"/>
    <mergeCell ref="A3:K3"/>
    <mergeCell ref="A5:A6"/>
    <mergeCell ref="B5:B6"/>
    <mergeCell ref="C5:C6"/>
    <mergeCell ref="D5:D6"/>
    <mergeCell ref="E5:E6"/>
    <mergeCell ref="F5:F6"/>
    <mergeCell ref="G5:G6"/>
  </mergeCells>
  <pageMargins left="0.23622047244094491" right="0.15748031496062992" top="0.31496062992125984" bottom="0.35433070866141736" header="0.31496062992125984" footer="0.31496062992125984"/>
  <pageSetup paperSize="9" scale="73"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01.07.16 </vt:lpstr>
      <vt:lpstr>Лист2</vt:lpstr>
      <vt:lpstr>Лист3</vt:lpstr>
      <vt:lpstr>'01.07.16 '!Заголовки_для_печати</vt:lpstr>
      <vt:lpstr>'01.07.16 '!Область_печати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2016-07-20T13:37:16Z</cp:lastPrinted>
  <dcterms:created xsi:type="dcterms:W3CDTF">2014-07-10T07:34:36Z</dcterms:created>
  <dcterms:modified xsi:type="dcterms:W3CDTF">2016-07-20T13:55:10Z</dcterms:modified>
</cp:coreProperties>
</file>