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'Лист1'!$A$1:$O$92</definedName>
  </definedNames>
  <calcPr fullCalcOnLoad="1"/>
</workbook>
</file>

<file path=xl/sharedStrings.xml><?xml version="1.0" encoding="utf-8"?>
<sst xmlns="http://schemas.openxmlformats.org/spreadsheetml/2006/main" count="320" uniqueCount="167">
  <si>
    <t>№ п/п</t>
  </si>
  <si>
    <t>1.1.</t>
  </si>
  <si>
    <t>Управляющий делами Администрации города</t>
  </si>
  <si>
    <t>к муниципальной программе города</t>
  </si>
  <si>
    <t xml:space="preserve">Новошахтинска «Социальная поддержка и </t>
  </si>
  <si>
    <t>УСЗН г. Новошахтинска</t>
  </si>
  <si>
    <t>2.1.6.</t>
  </si>
  <si>
    <t>2.1.7.</t>
  </si>
  <si>
    <t>МП «Школьное питание»</t>
  </si>
  <si>
    <t>Статус</t>
  </si>
  <si>
    <t xml:space="preserve">Ответственный  
исполнитель,   
соисполнители,  
 участники
</t>
  </si>
  <si>
    <t xml:space="preserve">Наименование      
муниципальной 
программы, подпрограммы
муниципальной   
программы,
основного мероприятия,
мероприятия подпрограммы
</t>
  </si>
  <si>
    <t>Код бюджетной классификации</t>
  </si>
  <si>
    <t>Расходы (тыс. руб.), годы</t>
  </si>
  <si>
    <t>ГРБС</t>
  </si>
  <si>
    <t>РзПр</t>
  </si>
  <si>
    <t>ЦСР</t>
  </si>
  <si>
    <t>ВР</t>
  </si>
  <si>
    <t xml:space="preserve">МП «Школьное питание», всего </t>
  </si>
  <si>
    <t>1.</t>
  </si>
  <si>
    <t xml:space="preserve">X    </t>
  </si>
  <si>
    <t xml:space="preserve">X  </t>
  </si>
  <si>
    <t xml:space="preserve">X   </t>
  </si>
  <si>
    <t>2.</t>
  </si>
  <si>
    <t>Реализация прав граждан на социальную поддержку</t>
  </si>
  <si>
    <t>2.1.</t>
  </si>
  <si>
    <t>2.1.1.</t>
  </si>
  <si>
    <t>Х</t>
  </si>
  <si>
    <t xml:space="preserve">УСЗН г. Новошахтинска            </t>
  </si>
  <si>
    <t>2.1.2.</t>
  </si>
  <si>
    <t>2.1.3.</t>
  </si>
  <si>
    <t>2.1.4.</t>
  </si>
  <si>
    <t>2.1.5.</t>
  </si>
  <si>
    <t>2.1.8.</t>
  </si>
  <si>
    <t>2.1.9.</t>
  </si>
  <si>
    <t>2.1.11.</t>
  </si>
  <si>
    <t>3.</t>
  </si>
  <si>
    <t>4.</t>
  </si>
  <si>
    <t xml:space="preserve">Мероприятие  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</si>
  <si>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</si>
  <si>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</si>
  <si>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</si>
  <si>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</si>
  <si>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</si>
  <si>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</si>
  <si>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</si>
  <si>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Проведение мероприятий по дератизации и дезинфекции территории дневных пришкольных лагерей</t>
  </si>
  <si>
    <r>
      <t xml:space="preserve">МП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Школьное питание</t>
    </r>
    <r>
      <rPr>
        <sz val="9"/>
        <color indexed="8"/>
        <rFont val="Calibri"/>
        <family val="2"/>
      </rPr>
      <t>»</t>
    </r>
  </si>
  <si>
    <t>Управление образования</t>
  </si>
  <si>
    <t>Выполнение мероприятий по обеспечению питьевого режима: приобретение бутилированной воды</t>
  </si>
  <si>
    <t>3.1.</t>
  </si>
  <si>
    <t>Предоставление материальной и иной помощи для погребения</t>
  </si>
  <si>
    <t>Назначение пенсии за выслугу лет лицам, замещавшим мунициальные должности и должности муниципальной службы</t>
  </si>
  <si>
    <t>Предоставление государственного ежемесячного пособия на ребенка малоимущим  семьям</t>
  </si>
  <si>
    <t>Предоставление мер социальной поддержки малоимущим семьям, имеющим детей первого-второго года жизни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</si>
  <si>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</si>
  <si>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Предоставление мер социальной поддержки беременным женщинам из малоимущих семей, кормящим матерям и детям в возрасте до 3 лет из малоимущих семей</t>
  </si>
  <si>
    <t>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</si>
  <si>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</si>
  <si>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Организация отдыха детей - сирот, оставшихся без попечения родителей (50 чел.) (транспортные расходы)</t>
  </si>
  <si>
    <t>Социальная поддержка семей, имеющих детей, поощрение многодетности</t>
  </si>
  <si>
    <t>Социальная поддержка и социальное    обслуживание  жителей города</t>
  </si>
  <si>
    <t xml:space="preserve">Организация и обеспечение отдыха и оздоровления детей, проживающих на  территории  города                                                                                              </t>
  </si>
  <si>
    <t xml:space="preserve">всего , 
в том числе:          
</t>
  </si>
  <si>
    <t>Предоставление  мер социальной поддержки  на детей из многодетных семей</t>
  </si>
  <si>
    <t>54 1 7208</t>
  </si>
  <si>
    <t>54 1 7205</t>
  </si>
  <si>
    <t>54 1 7206</t>
  </si>
  <si>
    <t>54 1 7207</t>
  </si>
  <si>
    <t>54 1 7210</t>
  </si>
  <si>
    <t>54 1 7212</t>
  </si>
  <si>
    <t>54 1 5250</t>
  </si>
  <si>
    <t>54 1 1105</t>
  </si>
  <si>
    <t>54 1 7211</t>
  </si>
  <si>
    <t>54 1 0011</t>
  </si>
  <si>
    <t>2.1.12.</t>
  </si>
  <si>
    <t>54 1 0019</t>
  </si>
  <si>
    <t>Диспансеризация муниципальных служащих</t>
  </si>
  <si>
    <t>54 1 2201</t>
  </si>
  <si>
    <t>2.1.13.</t>
  </si>
  <si>
    <t>Единовременные выплаты при увольнении муниципальных служащих</t>
  </si>
  <si>
    <t>54 1 9999</t>
  </si>
  <si>
    <t>Уплата налогов, сборов и иных платежей</t>
  </si>
  <si>
    <t>54 2 7217</t>
  </si>
  <si>
    <t>54 2 7216</t>
  </si>
  <si>
    <t>54 2 7215</t>
  </si>
  <si>
    <t>54 2 5270</t>
  </si>
  <si>
    <t>54 2 7224</t>
  </si>
  <si>
    <t>54 2 7225</t>
  </si>
  <si>
    <t>54 2 7221</t>
  </si>
  <si>
    <t>3.1.8.</t>
  </si>
  <si>
    <t>54 2 5380</t>
  </si>
  <si>
    <t>54 2 7220</t>
  </si>
  <si>
    <t>54 3 0059</t>
  </si>
  <si>
    <t>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</si>
  <si>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Предоставление мер социальной поддержки жертвам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</si>
  <si>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</si>
  <si>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 xml:space="preserve">54 3 7226        </t>
  </si>
  <si>
    <t xml:space="preserve">Социальное обслуживание жителей города                              </t>
  </si>
  <si>
    <t>«Приложение № 3</t>
  </si>
  <si>
    <t>0113</t>
  </si>
  <si>
    <t xml:space="preserve">                                 Расходы бюджета города  на реализацию  программы</t>
  </si>
  <si>
    <t xml:space="preserve">УСЗН г. Новошахтинска       
всего
</t>
  </si>
  <si>
    <t>Предоставление мер социальной поддержки лицам, работавшим в тылу в период Великой Отечественной  войны 1941 - 1945 годов</t>
  </si>
  <si>
    <t>Организация исполнительно-распорядительных функций, связанных с реализацией переданных государственных полномочий в сфере социальной защиты населения</t>
  </si>
  <si>
    <t>Совершенствование мер демографической политики в области социальной поддержки семьи и детей</t>
  </si>
  <si>
    <t>Укрепление материально-технической базы пищеблоков: ремонт неисправного и приобретение нового холодильного и технологического оборудования</t>
  </si>
  <si>
    <t>Организация и обеспечение отдыха и оздоровления детей из малообеспеченных семей</t>
  </si>
  <si>
    <t>Организация отдыха детей в каникулярное время (фонд софинансирования областного бюджета)</t>
  </si>
  <si>
    <t xml:space="preserve">                                                                        Ю.А. Лубенцов</t>
  </si>
  <si>
    <t>МБУ «ЦСОГПВиИ города Новошахтинска»</t>
  </si>
  <si>
    <t xml:space="preserve">Социальная поддержка жителей города </t>
  </si>
  <si>
    <t xml:space="preserve">Основное        
мероприятие  
</t>
  </si>
  <si>
    <t xml:space="preserve">Муниципаль-ная 
программа       
</t>
  </si>
  <si>
    <t>Подпрограм-ма № 2</t>
  </si>
  <si>
    <t xml:space="preserve">Основное        
мероприятие 
</t>
  </si>
  <si>
    <t xml:space="preserve">Мероприятие </t>
  </si>
  <si>
    <t xml:space="preserve">Основное        
мероприятие </t>
  </si>
  <si>
    <t xml:space="preserve">Основное        
мероприятие 
</t>
  </si>
  <si>
    <t>52 1 0059</t>
  </si>
  <si>
    <t xml:space="preserve">УСЗН г. Новошахтинска             
</t>
  </si>
  <si>
    <t xml:space="preserve">УСЗН г. Новошахтинска              
</t>
  </si>
  <si>
    <t xml:space="preserve">УСЗН г. Новошахтинска </t>
  </si>
  <si>
    <t xml:space="preserve">Управление образования,  всего </t>
  </si>
  <si>
    <t>54 2 5084</t>
  </si>
  <si>
    <t>54 2 1225</t>
  </si>
  <si>
    <t>0702</t>
  </si>
  <si>
    <t>0707</t>
  </si>
  <si>
    <r>
      <t>социальное обслуживание  жителей города</t>
    </r>
    <r>
      <rPr>
        <sz val="12"/>
        <color indexed="8"/>
        <rFont val="Arial"/>
        <family val="2"/>
      </rPr>
      <t xml:space="preserve">» </t>
    </r>
  </si>
  <si>
    <t xml:space="preserve">УСЗН г. Новошахтинска всего,  в том числе:             
</t>
  </si>
  <si>
    <t xml:space="preserve">всего , в том числе:          
</t>
  </si>
  <si>
    <t>54 2 0059</t>
  </si>
  <si>
    <t>54 2 7313</t>
  </si>
  <si>
    <t>54 2 5213</t>
  </si>
  <si>
    <t>1.2.</t>
  </si>
  <si>
    <t>1.3.</t>
  </si>
  <si>
    <t xml:space="preserve">Подпрограм-ма № 1  </t>
  </si>
  <si>
    <r>
      <t>1509,4</t>
    </r>
    <r>
      <rPr>
        <sz val="9"/>
        <color indexed="8"/>
        <rFont val="Calibri"/>
        <family val="2"/>
      </rPr>
      <t>».</t>
    </r>
  </si>
  <si>
    <t>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железнодорожном,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</si>
  <si>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2.1.10.</t>
  </si>
  <si>
    <t>Обеспечение деятельности  УСЗН       г. Новошахтинска</t>
  </si>
  <si>
    <t>3.1.1.</t>
  </si>
  <si>
    <t>3.1.2.</t>
  </si>
  <si>
    <t>3.1.3.</t>
  </si>
  <si>
    <t>3.1.4.</t>
  </si>
  <si>
    <t>3.1.5.</t>
  </si>
  <si>
    <t>3.1.6.</t>
  </si>
  <si>
    <t>3.1.7.</t>
  </si>
  <si>
    <t>Предоставление мер социальной поддержки малоимущим семьям, имеющим детей  в виде предоставления регионального материнского капитала</t>
  </si>
  <si>
    <t>Выплаты государственных пособий лицам, не подлежащим обязательному социальному страхованию на случай временной нетрудоспособности, в связи с материнством и лицам, уволенным в связи с ликвидацией организаций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</si>
  <si>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</si>
  <si>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</si>
  <si>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</si>
  <si>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</si>
  <si>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</si>
  <si>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</si>
  <si>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</si>
  <si>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</si>
  <si>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</si>
  <si>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Проезд на междугородном транспорте организованных групп детей к месту оздоровления и обратно</t>
  </si>
  <si>
    <t>4.1.</t>
  </si>
  <si>
    <t>4.1.1.</t>
  </si>
  <si>
    <r>
      <t>Осуществление МБУ  «ЦСОГПВиИ  города Новошахтинска» полномочий по социальному обслуживанию граждан пожилого возраста   и инвалидов, предусмотренных пунктами 1, 2, 3, 5 и 6 части 1 статьи 8 Областного  закона от  22.10.2004 № 185-ЗС «О социальном обслуживании населения Ростовской  области</t>
    </r>
    <r>
      <rPr>
        <sz val="9"/>
        <color indexed="8"/>
        <rFont val="Calibri"/>
        <family val="2"/>
      </rPr>
      <t>»</t>
    </r>
  </si>
  <si>
    <t>Предоставление мер социальной поддержки отдельным категориям граждан по оплате жилого помещения и коммунальных услуг -инвалиды, ветераны, («чернобыльцы»)</t>
  </si>
  <si>
    <t>Подпрограм-ма № 3</t>
  </si>
  <si>
    <t>Осуществление МБУ  «ЦСОГПВиИ  города Новошахтинска»                                                                                                                                                               полномочий по социальному обслуживанию граждан пожилого возраста и инвалидов, предусмотренных пунктами 1, 2, 3, 5 и 6 части 1 статьи 8 Областного  закона от  22.10.2004  № 185-ЗС «О социальном обслуживании населения Ростовской  области», в целях выполнения муниципального задания</t>
  </si>
  <si>
    <t>УСЗН г. Новошах-тинска,  всего, в том числе: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</si>
</sst>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/>
    </xf>
    <xf numFmtId="0" fontId="43" fillId="34" borderId="0" xfId="0" applyFont="1" applyFill="1" applyBorder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Border="1" applyAlignment="1">
      <alignment/>
    </xf>
    <xf numFmtId="49" fontId="43" fillId="33" borderId="0" xfId="0" applyNumberFormat="1" applyFont="1" applyFill="1" applyAlignment="1">
      <alignment/>
    </xf>
    <xf numFmtId="2" fontId="43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/>
    </xf>
    <xf numFmtId="0" fontId="44" fillId="33" borderId="10" xfId="0" applyNumberFormat="1" applyFont="1" applyFill="1" applyBorder="1" applyAlignment="1">
      <alignment horizontal="left" vertical="top" wrapText="1"/>
    </xf>
    <xf numFmtId="0" fontId="44" fillId="33" borderId="0" xfId="0" applyFont="1" applyFill="1" applyAlignment="1">
      <alignment wrapText="1"/>
    </xf>
    <xf numFmtId="0" fontId="45" fillId="33" borderId="0" xfId="0" applyFont="1" applyFill="1" applyAlignment="1">
      <alignment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5" fillId="33" borderId="0" xfId="0" applyNumberFormat="1" applyFont="1" applyFill="1" applyAlignment="1">
      <alignment wrapText="1"/>
    </xf>
    <xf numFmtId="0" fontId="44" fillId="33" borderId="0" xfId="0" applyNumberFormat="1" applyFont="1" applyFill="1" applyAlignment="1">
      <alignment wrapText="1"/>
    </xf>
    <xf numFmtId="0" fontId="0" fillId="33" borderId="0" xfId="0" applyFill="1" applyBorder="1" applyAlignment="1">
      <alignment horizontal="left" vertical="top"/>
    </xf>
    <xf numFmtId="0" fontId="0" fillId="33" borderId="0" xfId="0" applyFill="1" applyAlignment="1">
      <alignment horizontal="left" vertical="top"/>
    </xf>
    <xf numFmtId="49" fontId="44" fillId="33" borderId="10" xfId="0" applyNumberFormat="1" applyFont="1" applyFill="1" applyBorder="1" applyAlignment="1">
      <alignment horizontal="left" vertical="top" wrapText="1"/>
    </xf>
    <xf numFmtId="49" fontId="44" fillId="33" borderId="11" xfId="0" applyNumberFormat="1" applyFont="1" applyFill="1" applyBorder="1" applyAlignment="1">
      <alignment horizontal="left" vertical="top" wrapText="1"/>
    </xf>
    <xf numFmtId="0" fontId="45" fillId="33" borderId="0" xfId="0" applyNumberFormat="1" applyFont="1" applyFill="1" applyBorder="1" applyAlignment="1">
      <alignment wrapText="1"/>
    </xf>
    <xf numFmtId="3" fontId="44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left" vertical="top" wrapText="1"/>
    </xf>
    <xf numFmtId="49" fontId="44" fillId="33" borderId="10" xfId="0" applyNumberFormat="1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49" fontId="44" fillId="33" borderId="11" xfId="0" applyNumberFormat="1" applyFont="1" applyFill="1" applyBorder="1" applyAlignment="1">
      <alignment horizontal="left" vertical="top"/>
    </xf>
    <xf numFmtId="49" fontId="44" fillId="33" borderId="10" xfId="0" applyNumberFormat="1" applyFont="1" applyFill="1" applyBorder="1" applyAlignment="1">
      <alignment horizontal="left" vertical="top"/>
    </xf>
    <xf numFmtId="0" fontId="43" fillId="33" borderId="0" xfId="0" applyFont="1" applyFill="1" applyBorder="1" applyAlignment="1">
      <alignment/>
    </xf>
    <xf numFmtId="49" fontId="43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NumberFormat="1" applyFont="1" applyFill="1" applyBorder="1" applyAlignment="1">
      <alignment/>
    </xf>
    <xf numFmtId="0" fontId="44" fillId="33" borderId="11" xfId="0" applyNumberFormat="1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2" xfId="0" applyNumberFormat="1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4" fillId="33" borderId="11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43" fillId="33" borderId="13" xfId="0" applyFont="1" applyFill="1" applyBorder="1" applyAlignment="1">
      <alignment/>
    </xf>
    <xf numFmtId="49" fontId="44" fillId="33" borderId="12" xfId="0" applyNumberFormat="1" applyFont="1" applyFill="1" applyBorder="1" applyAlignment="1">
      <alignment horizontal="left" vertical="top"/>
    </xf>
    <xf numFmtId="2" fontId="0" fillId="33" borderId="0" xfId="0" applyNumberFormat="1" applyFill="1" applyBorder="1" applyAlignment="1">
      <alignment vertical="top"/>
    </xf>
    <xf numFmtId="2" fontId="43" fillId="33" borderId="0" xfId="0" applyNumberFormat="1" applyFont="1" applyFill="1" applyBorder="1" applyAlignment="1">
      <alignment vertical="top"/>
    </xf>
    <xf numFmtId="43" fontId="43" fillId="33" borderId="0" xfId="60" applyFont="1" applyFill="1" applyBorder="1" applyAlignment="1">
      <alignment/>
    </xf>
    <xf numFmtId="43" fontId="0" fillId="33" borderId="0" xfId="60" applyFont="1" applyFill="1" applyAlignment="1">
      <alignment/>
    </xf>
    <xf numFmtId="43" fontId="0" fillId="33" borderId="0" xfId="60" applyFont="1" applyFill="1" applyBorder="1" applyAlignment="1">
      <alignment/>
    </xf>
    <xf numFmtId="43" fontId="0" fillId="0" borderId="0" xfId="60" applyFont="1" applyBorder="1" applyAlignment="1">
      <alignment horizontal="center"/>
    </xf>
    <xf numFmtId="43" fontId="44" fillId="33" borderId="10" xfId="60" applyFont="1" applyFill="1" applyBorder="1" applyAlignment="1">
      <alignment horizontal="center" vertical="center"/>
    </xf>
    <xf numFmtId="43" fontId="43" fillId="33" borderId="0" xfId="60" applyFont="1" applyFill="1" applyAlignment="1">
      <alignment/>
    </xf>
    <xf numFmtId="43" fontId="43" fillId="33" borderId="0" xfId="60" applyFont="1" applyFill="1" applyBorder="1" applyAlignment="1">
      <alignment/>
    </xf>
    <xf numFmtId="0" fontId="44" fillId="33" borderId="10" xfId="0" applyNumberFormat="1" applyFont="1" applyFill="1" applyBorder="1" applyAlignment="1">
      <alignment horizontal="center" vertical="center"/>
    </xf>
    <xf numFmtId="0" fontId="44" fillId="33" borderId="10" xfId="60" applyNumberFormat="1" applyFont="1" applyFill="1" applyBorder="1" applyAlignment="1">
      <alignment horizontal="center" vertical="center"/>
    </xf>
    <xf numFmtId="0" fontId="46" fillId="33" borderId="0" xfId="0" applyNumberFormat="1" applyFont="1" applyFill="1" applyBorder="1" applyAlignment="1">
      <alignment horizontal="center" vertical="center"/>
    </xf>
    <xf numFmtId="0" fontId="46" fillId="33" borderId="0" xfId="0" applyNumberFormat="1" applyFont="1" applyFill="1" applyAlignment="1">
      <alignment horizontal="center" vertical="center"/>
    </xf>
    <xf numFmtId="0" fontId="44" fillId="33" borderId="10" xfId="60" applyNumberFormat="1" applyFont="1" applyFill="1" applyBorder="1" applyAlignment="1">
      <alignment horizontal="center" vertical="center" wrapText="1"/>
    </xf>
    <xf numFmtId="170" fontId="44" fillId="33" borderId="10" xfId="60" applyNumberFormat="1" applyFont="1" applyFill="1" applyBorder="1" applyAlignment="1">
      <alignment vertical="top"/>
    </xf>
    <xf numFmtId="170" fontId="44" fillId="33" borderId="10" xfId="60" applyNumberFormat="1" applyFont="1" applyFill="1" applyBorder="1" applyAlignment="1">
      <alignment vertical="top" wrapText="1"/>
    </xf>
    <xf numFmtId="170" fontId="44" fillId="33" borderId="10" xfId="60" applyNumberFormat="1" applyFont="1" applyFill="1" applyBorder="1" applyAlignment="1">
      <alignment horizontal="right" vertical="top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2" fontId="43" fillId="33" borderId="0" xfId="0" applyNumberFormat="1" applyFont="1" applyFill="1" applyAlignment="1">
      <alignment vertical="top" wrapText="1"/>
    </xf>
    <xf numFmtId="2" fontId="0" fillId="33" borderId="0" xfId="0" applyNumberFormat="1" applyFill="1" applyAlignment="1">
      <alignment vertical="top"/>
    </xf>
    <xf numFmtId="0" fontId="43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wrapText="1"/>
    </xf>
    <xf numFmtId="0" fontId="44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44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/>
    </xf>
    <xf numFmtId="49" fontId="44" fillId="33" borderId="11" xfId="0" applyNumberFormat="1" applyFont="1" applyFill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/>
    </xf>
    <xf numFmtId="0" fontId="43" fillId="33" borderId="0" xfId="0" applyFont="1" applyFill="1" applyAlignment="1">
      <alignment vertical="top" wrapText="1"/>
    </xf>
    <xf numFmtId="0" fontId="43" fillId="0" borderId="0" xfId="0" applyFont="1" applyAlignment="1">
      <alignment/>
    </xf>
    <xf numFmtId="0" fontId="0" fillId="0" borderId="12" xfId="0" applyBorder="1" applyAlignment="1">
      <alignment horizontal="left" vertical="top"/>
    </xf>
    <xf numFmtId="49" fontId="44" fillId="33" borderId="10" xfId="0" applyNumberFormat="1" applyFont="1" applyFill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3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44" fillId="33" borderId="10" xfId="60" applyFont="1" applyFill="1" applyBorder="1" applyAlignment="1">
      <alignment horizontal="center"/>
    </xf>
    <xf numFmtId="43" fontId="45" fillId="0" borderId="10" xfId="60" applyFont="1" applyBorder="1" applyAlignment="1">
      <alignment/>
    </xf>
    <xf numFmtId="2" fontId="4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Alignment="1">
      <alignment/>
    </xf>
    <xf numFmtId="43" fontId="43" fillId="33" borderId="0" xfId="60" applyFont="1" applyFill="1" applyBorder="1" applyAlignment="1">
      <alignment vertical="center"/>
    </xf>
    <xf numFmtId="43" fontId="0" fillId="0" borderId="0" xfId="60" applyFont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4" fillId="33" borderId="11" xfId="0" applyNumberFormat="1" applyFont="1" applyFill="1" applyBorder="1" applyAlignment="1">
      <alignment horizontal="left" vertical="top" wrapText="1"/>
    </xf>
    <xf numFmtId="170" fontId="44" fillId="33" borderId="10" xfId="60" applyNumberFormat="1" applyFont="1" applyFill="1" applyBorder="1" applyAlignment="1">
      <alignment vertical="top"/>
    </xf>
    <xf numFmtId="170" fontId="0" fillId="0" borderId="10" xfId="6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PageLayoutView="0" workbookViewId="0" topLeftCell="A1">
      <selection activeCell="B91" sqref="B91:D91"/>
    </sheetView>
  </sheetViews>
  <sheetFormatPr defaultColWidth="9.140625" defaultRowHeight="15"/>
  <cols>
    <col min="1" max="1" width="6.140625" style="2" customWidth="1"/>
    <col min="2" max="2" width="11.00390625" style="3" customWidth="1"/>
    <col min="3" max="3" width="21.140625" style="4" customWidth="1"/>
    <col min="4" max="4" width="18.57421875" style="4" customWidth="1"/>
    <col min="5" max="5" width="5.7109375" style="4" customWidth="1"/>
    <col min="6" max="6" width="5.421875" style="19" customWidth="1"/>
    <col min="7" max="7" width="9.140625" style="21" customWidth="1"/>
    <col min="8" max="8" width="4.8515625" style="21" customWidth="1"/>
    <col min="9" max="9" width="11.421875" style="59" customWidth="1"/>
    <col min="10" max="10" width="11.00390625" style="59" customWidth="1"/>
    <col min="11" max="11" width="11.140625" style="60" customWidth="1"/>
    <col min="12" max="12" width="10.57421875" style="60" customWidth="1"/>
    <col min="13" max="13" width="11.140625" style="60" customWidth="1"/>
    <col min="14" max="14" width="10.8515625" style="60" customWidth="1"/>
    <col min="15" max="15" width="10.7109375" style="60" customWidth="1"/>
    <col min="16" max="16" width="12.8515625" style="6" customWidth="1"/>
    <col min="17" max="16384" width="9.140625" style="6" customWidth="1"/>
  </cols>
  <sheetData>
    <row r="1" spans="1:15" s="41" customFormat="1" ht="15">
      <c r="A1" s="42"/>
      <c r="B1" s="43"/>
      <c r="G1" s="44"/>
      <c r="H1" s="44"/>
      <c r="I1" s="58"/>
      <c r="J1" s="58"/>
      <c r="K1" s="58" t="s">
        <v>99</v>
      </c>
      <c r="L1" s="58"/>
      <c r="M1" s="58"/>
      <c r="N1" s="58"/>
      <c r="O1" s="58"/>
    </row>
    <row r="2" spans="1:15" s="41" customFormat="1" ht="15">
      <c r="A2" s="42"/>
      <c r="B2" s="43"/>
      <c r="G2" s="44"/>
      <c r="H2" s="44"/>
      <c r="I2" s="58"/>
      <c r="J2" s="58"/>
      <c r="K2" s="58" t="s">
        <v>3</v>
      </c>
      <c r="L2" s="58"/>
      <c r="M2" s="58"/>
      <c r="N2" s="58"/>
      <c r="O2" s="58"/>
    </row>
    <row r="3" spans="1:15" s="41" customFormat="1" ht="15">
      <c r="A3" s="42"/>
      <c r="B3" s="43"/>
      <c r="G3" s="44"/>
      <c r="H3" s="44"/>
      <c r="I3" s="58"/>
      <c r="J3" s="58"/>
      <c r="K3" s="58" t="s">
        <v>4</v>
      </c>
      <c r="L3" s="58"/>
      <c r="M3" s="58"/>
      <c r="N3" s="58"/>
      <c r="O3" s="58"/>
    </row>
    <row r="4" spans="1:15" s="41" customFormat="1" ht="15">
      <c r="A4" s="42"/>
      <c r="B4" s="43"/>
      <c r="G4" s="44"/>
      <c r="H4" s="44"/>
      <c r="I4" s="58"/>
      <c r="J4" s="58"/>
      <c r="K4" s="58" t="s">
        <v>128</v>
      </c>
      <c r="L4" s="58"/>
      <c r="M4" s="58"/>
      <c r="N4" s="58"/>
      <c r="O4" s="58"/>
    </row>
    <row r="5" ht="12.75" customHeight="1">
      <c r="F5" s="18"/>
    </row>
    <row r="6" spans="1:15" s="7" customFormat="1" ht="14.25" customHeight="1">
      <c r="A6" s="100" t="s">
        <v>101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s="7" customFormat="1" ht="9.75" customHeight="1">
      <c r="A7" s="30"/>
      <c r="B7" s="29"/>
      <c r="C7" s="29"/>
      <c r="D7" s="29"/>
      <c r="E7" s="29"/>
      <c r="F7" s="29"/>
      <c r="G7" s="29"/>
      <c r="H7" s="29"/>
      <c r="I7" s="61"/>
      <c r="J7" s="61"/>
      <c r="K7" s="61"/>
      <c r="L7" s="61"/>
      <c r="M7" s="61"/>
      <c r="N7" s="61"/>
      <c r="O7" s="61"/>
    </row>
    <row r="8" spans="1:15" ht="23.25" customHeight="1">
      <c r="A8" s="85" t="s">
        <v>0</v>
      </c>
      <c r="B8" s="87" t="s">
        <v>9</v>
      </c>
      <c r="C8" s="87" t="s">
        <v>11</v>
      </c>
      <c r="D8" s="87" t="s">
        <v>10</v>
      </c>
      <c r="E8" s="73" t="s">
        <v>12</v>
      </c>
      <c r="F8" s="74"/>
      <c r="G8" s="74"/>
      <c r="H8" s="74"/>
      <c r="I8" s="102" t="s">
        <v>13</v>
      </c>
      <c r="J8" s="103"/>
      <c r="K8" s="103"/>
      <c r="L8" s="103"/>
      <c r="M8" s="103"/>
      <c r="N8" s="103"/>
      <c r="O8" s="103"/>
    </row>
    <row r="9" spans="1:15" ht="85.5" customHeight="1">
      <c r="A9" s="86"/>
      <c r="B9" s="88"/>
      <c r="C9" s="87"/>
      <c r="D9" s="88"/>
      <c r="E9" s="8" t="s">
        <v>14</v>
      </c>
      <c r="F9" s="8" t="s">
        <v>15</v>
      </c>
      <c r="G9" s="20" t="s">
        <v>16</v>
      </c>
      <c r="H9" s="20" t="s">
        <v>17</v>
      </c>
      <c r="I9" s="69" t="s">
        <v>39</v>
      </c>
      <c r="J9" s="69" t="s">
        <v>40</v>
      </c>
      <c r="K9" s="69" t="s">
        <v>41</v>
      </c>
      <c r="L9" s="69" t="s">
        <v>42</v>
      </c>
      <c r="M9" s="69" t="s">
        <v>43</v>
      </c>
      <c r="N9" s="66" t="s">
        <v>44</v>
      </c>
      <c r="O9" s="62" t="s">
        <v>45</v>
      </c>
    </row>
    <row r="10" spans="1:256" s="68" customFormat="1" ht="14.25" customHeight="1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20">
        <v>6</v>
      </c>
      <c r="G10" s="20">
        <v>7</v>
      </c>
      <c r="H10" s="20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16" ht="23.25" customHeight="1">
      <c r="A11" s="32" t="s">
        <v>19</v>
      </c>
      <c r="B11" s="79" t="s">
        <v>113</v>
      </c>
      <c r="C11" s="79" t="s">
        <v>61</v>
      </c>
      <c r="D11" s="15" t="s">
        <v>63</v>
      </c>
      <c r="E11" s="33" t="s">
        <v>20</v>
      </c>
      <c r="F11" s="33" t="s">
        <v>21</v>
      </c>
      <c r="G11" s="17" t="s">
        <v>22</v>
      </c>
      <c r="H11" s="17" t="s">
        <v>22</v>
      </c>
      <c r="I11" s="70">
        <f aca="true" t="shared" si="0" ref="I11:O11">I12+I13+I14</f>
        <v>525321.1</v>
      </c>
      <c r="J11" s="70">
        <f t="shared" si="0"/>
        <v>559034.6000000001</v>
      </c>
      <c r="K11" s="70">
        <f t="shared" si="0"/>
        <v>602097.0000000001</v>
      </c>
      <c r="L11" s="70">
        <f t="shared" si="0"/>
        <v>602107.0000000001</v>
      </c>
      <c r="M11" s="70">
        <f t="shared" si="0"/>
        <v>602117.0000000001</v>
      </c>
      <c r="N11" s="70">
        <f t="shared" si="0"/>
        <v>602127.0000000001</v>
      </c>
      <c r="O11" s="70">
        <f t="shared" si="0"/>
        <v>602137.0000000001</v>
      </c>
      <c r="P11" s="12">
        <f aca="true" t="shared" si="1" ref="P11:P35">SUM(I11:O11)</f>
        <v>4094940.7</v>
      </c>
    </row>
    <row r="12" spans="1:16" ht="22.5" customHeight="1">
      <c r="A12" s="39" t="s">
        <v>1</v>
      </c>
      <c r="B12" s="80"/>
      <c r="C12" s="94"/>
      <c r="D12" s="37" t="s">
        <v>102</v>
      </c>
      <c r="E12" s="37">
        <v>913</v>
      </c>
      <c r="F12" s="37" t="s">
        <v>21</v>
      </c>
      <c r="G12" s="45" t="s">
        <v>22</v>
      </c>
      <c r="H12" s="45" t="s">
        <v>22</v>
      </c>
      <c r="I12" s="70">
        <f aca="true" t="shared" si="2" ref="I12:O12">I15+I50+I82</f>
        <v>521209.1</v>
      </c>
      <c r="J12" s="70">
        <f t="shared" si="2"/>
        <v>554703.1000000001</v>
      </c>
      <c r="K12" s="70">
        <f t="shared" si="2"/>
        <v>597637.3000000002</v>
      </c>
      <c r="L12" s="70">
        <f t="shared" si="2"/>
        <v>597637.3000000002</v>
      </c>
      <c r="M12" s="70">
        <f t="shared" si="2"/>
        <v>597637.3000000002</v>
      </c>
      <c r="N12" s="70">
        <f t="shared" si="2"/>
        <v>597637.3000000002</v>
      </c>
      <c r="O12" s="70">
        <f t="shared" si="2"/>
        <v>597637.3000000002</v>
      </c>
      <c r="P12" s="12">
        <f t="shared" si="1"/>
        <v>4064098.7000000016</v>
      </c>
    </row>
    <row r="13" spans="1:118" s="50" customFormat="1" ht="24.75" customHeight="1">
      <c r="A13" s="40" t="s">
        <v>134</v>
      </c>
      <c r="B13" s="80"/>
      <c r="C13" s="94"/>
      <c r="D13" s="38" t="s">
        <v>123</v>
      </c>
      <c r="E13" s="38">
        <v>907</v>
      </c>
      <c r="F13" s="38" t="s">
        <v>21</v>
      </c>
      <c r="G13" s="17" t="s">
        <v>22</v>
      </c>
      <c r="H13" s="17" t="s">
        <v>22</v>
      </c>
      <c r="I13" s="70">
        <f>I51</f>
        <v>3967</v>
      </c>
      <c r="J13" s="70">
        <f aca="true" t="shared" si="3" ref="J13:O13">J69</f>
        <v>4176.5</v>
      </c>
      <c r="K13" s="70">
        <f t="shared" si="3"/>
        <v>4294.7</v>
      </c>
      <c r="L13" s="70">
        <f t="shared" si="3"/>
        <v>4294.7</v>
      </c>
      <c r="M13" s="70">
        <f t="shared" si="3"/>
        <v>4294.7</v>
      </c>
      <c r="N13" s="70">
        <f t="shared" si="3"/>
        <v>4294.7</v>
      </c>
      <c r="O13" s="70">
        <f t="shared" si="3"/>
        <v>4294.7</v>
      </c>
      <c r="P13" s="12">
        <f t="shared" si="1"/>
        <v>29617.000000000004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53"/>
    </row>
    <row r="14" spans="1:118" s="50" customFormat="1" ht="24" customHeight="1">
      <c r="A14" s="40" t="s">
        <v>135</v>
      </c>
      <c r="B14" s="80"/>
      <c r="C14" s="94"/>
      <c r="D14" s="38" t="s">
        <v>18</v>
      </c>
      <c r="E14" s="38">
        <v>907</v>
      </c>
      <c r="F14" s="38" t="s">
        <v>21</v>
      </c>
      <c r="G14" s="17" t="s">
        <v>22</v>
      </c>
      <c r="H14" s="17" t="s">
        <v>22</v>
      </c>
      <c r="I14" s="70">
        <f aca="true" t="shared" si="4" ref="I14:N14">I52</f>
        <v>145</v>
      </c>
      <c r="J14" s="70">
        <f t="shared" si="4"/>
        <v>155</v>
      </c>
      <c r="K14" s="70">
        <f t="shared" si="4"/>
        <v>165</v>
      </c>
      <c r="L14" s="70">
        <f t="shared" si="4"/>
        <v>175</v>
      </c>
      <c r="M14" s="70">
        <f t="shared" si="4"/>
        <v>185</v>
      </c>
      <c r="N14" s="70">
        <f t="shared" si="4"/>
        <v>195</v>
      </c>
      <c r="O14" s="70">
        <v>205</v>
      </c>
      <c r="P14" s="12">
        <f t="shared" si="1"/>
        <v>1225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53"/>
    </row>
    <row r="15" spans="1:118" s="50" customFormat="1" ht="26.25" customHeight="1">
      <c r="A15" s="40" t="s">
        <v>23</v>
      </c>
      <c r="B15" s="38" t="s">
        <v>136</v>
      </c>
      <c r="C15" s="38" t="s">
        <v>111</v>
      </c>
      <c r="D15" s="38" t="s">
        <v>129</v>
      </c>
      <c r="E15" s="38">
        <v>913</v>
      </c>
      <c r="F15" s="38" t="s">
        <v>21</v>
      </c>
      <c r="G15" s="17" t="s">
        <v>22</v>
      </c>
      <c r="H15" s="17" t="s">
        <v>22</v>
      </c>
      <c r="I15" s="70">
        <f>I16</f>
        <v>329456.39999999997</v>
      </c>
      <c r="J15" s="70">
        <f aca="true" t="shared" si="5" ref="J15:O15">J16</f>
        <v>346841.6000000001</v>
      </c>
      <c r="K15" s="70">
        <f t="shared" si="5"/>
        <v>369143.2000000001</v>
      </c>
      <c r="L15" s="70">
        <f t="shared" si="5"/>
        <v>369143.2000000001</v>
      </c>
      <c r="M15" s="70">
        <f t="shared" si="5"/>
        <v>369143.2000000001</v>
      </c>
      <c r="N15" s="70">
        <f t="shared" si="5"/>
        <v>369143.2000000001</v>
      </c>
      <c r="O15" s="70">
        <f t="shared" si="5"/>
        <v>369143.2000000001</v>
      </c>
      <c r="P15" s="12">
        <f t="shared" si="1"/>
        <v>2522014.000000001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53"/>
    </row>
    <row r="16" spans="1:118" s="48" customFormat="1" ht="24" customHeight="1">
      <c r="A16" s="40" t="s">
        <v>25</v>
      </c>
      <c r="B16" s="38" t="s">
        <v>112</v>
      </c>
      <c r="C16" s="38" t="s">
        <v>24</v>
      </c>
      <c r="D16" s="38" t="s">
        <v>120</v>
      </c>
      <c r="E16" s="38">
        <v>913</v>
      </c>
      <c r="F16" s="38" t="s">
        <v>21</v>
      </c>
      <c r="G16" s="17" t="s">
        <v>22</v>
      </c>
      <c r="H16" s="17" t="s">
        <v>22</v>
      </c>
      <c r="I16" s="70">
        <f aca="true" t="shared" si="6" ref="I16:O16">I17+I18+I19+I20+I21+I22+I23+I24+I25+I26+I27+I28+I29+I30+I31+I32+I33+I34+I35+I36+I37+I38+I39+I40+I41+I42+I43+I44+I45+I46+I47+I48</f>
        <v>329456.39999999997</v>
      </c>
      <c r="J16" s="70">
        <f t="shared" si="6"/>
        <v>346841.6000000001</v>
      </c>
      <c r="K16" s="70">
        <f t="shared" si="6"/>
        <v>369143.2000000001</v>
      </c>
      <c r="L16" s="70">
        <f t="shared" si="6"/>
        <v>369143.2000000001</v>
      </c>
      <c r="M16" s="70">
        <f t="shared" si="6"/>
        <v>369143.2000000001</v>
      </c>
      <c r="N16" s="70">
        <f t="shared" si="6"/>
        <v>369143.2000000001</v>
      </c>
      <c r="O16" s="70">
        <f t="shared" si="6"/>
        <v>369143.2000000001</v>
      </c>
      <c r="P16" s="12">
        <f t="shared" si="1"/>
        <v>2522014.000000001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54"/>
    </row>
    <row r="17" spans="1:256" s="49" customFormat="1" ht="15.75" customHeight="1">
      <c r="A17" s="98" t="s">
        <v>26</v>
      </c>
      <c r="B17" s="79" t="s">
        <v>38</v>
      </c>
      <c r="C17" s="79" t="s">
        <v>138</v>
      </c>
      <c r="D17" s="79" t="s">
        <v>121</v>
      </c>
      <c r="E17" s="38">
        <v>913</v>
      </c>
      <c r="F17" s="38">
        <v>1003</v>
      </c>
      <c r="G17" s="17" t="s">
        <v>65</v>
      </c>
      <c r="H17" s="17">
        <v>321</v>
      </c>
      <c r="I17" s="71">
        <v>11096.3</v>
      </c>
      <c r="J17" s="71">
        <v>12223.5</v>
      </c>
      <c r="K17" s="71">
        <v>13495.9</v>
      </c>
      <c r="L17" s="71">
        <v>13495.9</v>
      </c>
      <c r="M17" s="71">
        <v>13495.9</v>
      </c>
      <c r="N17" s="71">
        <v>13495.9</v>
      </c>
      <c r="O17" s="71">
        <v>13495.9</v>
      </c>
      <c r="P17" s="12">
        <f t="shared" si="1"/>
        <v>90799.29999999999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54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49" customFormat="1" ht="18.75" customHeight="1">
      <c r="A18" s="99"/>
      <c r="B18" s="112"/>
      <c r="C18" s="112"/>
      <c r="D18" s="112"/>
      <c r="E18" s="38">
        <v>913</v>
      </c>
      <c r="F18" s="38">
        <v>1003</v>
      </c>
      <c r="G18" s="17" t="s">
        <v>65</v>
      </c>
      <c r="H18" s="17">
        <v>323</v>
      </c>
      <c r="I18" s="71">
        <v>3231.5</v>
      </c>
      <c r="J18" s="71">
        <v>3241.3</v>
      </c>
      <c r="K18" s="71">
        <v>3241.3</v>
      </c>
      <c r="L18" s="71">
        <v>3241.3</v>
      </c>
      <c r="M18" s="71">
        <v>3241.3</v>
      </c>
      <c r="N18" s="71">
        <v>3241.3</v>
      </c>
      <c r="O18" s="71">
        <v>3241.3</v>
      </c>
      <c r="P18" s="12">
        <f t="shared" si="1"/>
        <v>22679.3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54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49" customFormat="1" ht="176.25" customHeight="1">
      <c r="A19" s="111"/>
      <c r="B19" s="113"/>
      <c r="C19" s="113"/>
      <c r="D19" s="113"/>
      <c r="E19" s="38">
        <v>913</v>
      </c>
      <c r="F19" s="38">
        <v>1003</v>
      </c>
      <c r="G19" s="17" t="s">
        <v>65</v>
      </c>
      <c r="H19" s="17">
        <v>244</v>
      </c>
      <c r="I19" s="71">
        <v>149</v>
      </c>
      <c r="J19" s="71">
        <v>187</v>
      </c>
      <c r="K19" s="71">
        <v>207</v>
      </c>
      <c r="L19" s="71">
        <v>207</v>
      </c>
      <c r="M19" s="71">
        <v>207</v>
      </c>
      <c r="N19" s="71">
        <v>207</v>
      </c>
      <c r="O19" s="71">
        <v>207</v>
      </c>
      <c r="P19" s="56">
        <f t="shared" si="1"/>
        <v>1371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54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10" customFormat="1" ht="18" customHeight="1">
      <c r="A20" s="89" t="s">
        <v>29</v>
      </c>
      <c r="B20" s="81" t="s">
        <v>38</v>
      </c>
      <c r="C20" s="81" t="s">
        <v>94</v>
      </c>
      <c r="D20" s="81" t="s">
        <v>122</v>
      </c>
      <c r="E20" s="46">
        <v>913</v>
      </c>
      <c r="F20" s="46">
        <v>1003</v>
      </c>
      <c r="G20" s="47" t="s">
        <v>66</v>
      </c>
      <c r="H20" s="47">
        <v>321</v>
      </c>
      <c r="I20" s="71">
        <v>79571.1</v>
      </c>
      <c r="J20" s="71">
        <v>87528.3</v>
      </c>
      <c r="K20" s="71">
        <v>96303.6</v>
      </c>
      <c r="L20" s="71">
        <v>96303.6</v>
      </c>
      <c r="M20" s="71">
        <v>96303.6</v>
      </c>
      <c r="N20" s="71">
        <v>96303.6</v>
      </c>
      <c r="O20" s="71">
        <v>96303.6</v>
      </c>
      <c r="P20" s="56">
        <f t="shared" si="1"/>
        <v>648617.3999999999</v>
      </c>
      <c r="Q20" s="1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" customFormat="1" ht="16.5" customHeight="1">
      <c r="A21" s="90"/>
      <c r="B21" s="92"/>
      <c r="C21" s="92"/>
      <c r="D21" s="92"/>
      <c r="E21" s="33">
        <v>913</v>
      </c>
      <c r="F21" s="33">
        <v>1003</v>
      </c>
      <c r="G21" s="17" t="s">
        <v>66</v>
      </c>
      <c r="H21" s="17">
        <v>323</v>
      </c>
      <c r="I21" s="71">
        <v>19218</v>
      </c>
      <c r="J21" s="71">
        <v>19310.6</v>
      </c>
      <c r="K21" s="71">
        <v>19310.6</v>
      </c>
      <c r="L21" s="71">
        <v>19310.6</v>
      </c>
      <c r="M21" s="71">
        <v>19310.6</v>
      </c>
      <c r="N21" s="71">
        <v>19310.6</v>
      </c>
      <c r="O21" s="71">
        <v>19310.6</v>
      </c>
      <c r="P21" s="56">
        <f t="shared" si="1"/>
        <v>135081.6</v>
      </c>
      <c r="Q21" s="1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0" customFormat="1" ht="60.75" customHeight="1">
      <c r="A22" s="97"/>
      <c r="B22" s="84"/>
      <c r="C22" s="84"/>
      <c r="D22" s="84"/>
      <c r="E22" s="36">
        <v>913</v>
      </c>
      <c r="F22" s="36">
        <v>1003</v>
      </c>
      <c r="G22" s="17" t="s">
        <v>66</v>
      </c>
      <c r="H22" s="17">
        <v>244</v>
      </c>
      <c r="I22" s="71">
        <v>901.6</v>
      </c>
      <c r="J22" s="71">
        <v>920</v>
      </c>
      <c r="K22" s="71">
        <v>1020</v>
      </c>
      <c r="L22" s="71">
        <v>1020</v>
      </c>
      <c r="M22" s="71">
        <v>1020</v>
      </c>
      <c r="N22" s="71">
        <v>1020</v>
      </c>
      <c r="O22" s="71">
        <v>1020</v>
      </c>
      <c r="P22" s="56">
        <f t="shared" si="1"/>
        <v>6921.6</v>
      </c>
      <c r="Q22" s="1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0" customFormat="1" ht="71.25" customHeight="1">
      <c r="A23" s="32" t="s">
        <v>30</v>
      </c>
      <c r="B23" s="33" t="s">
        <v>38</v>
      </c>
      <c r="C23" s="33" t="s">
        <v>103</v>
      </c>
      <c r="D23" s="33" t="s">
        <v>122</v>
      </c>
      <c r="E23" s="33">
        <v>913</v>
      </c>
      <c r="F23" s="33">
        <v>1003</v>
      </c>
      <c r="G23" s="17" t="s">
        <v>67</v>
      </c>
      <c r="H23" s="17">
        <v>323</v>
      </c>
      <c r="I23" s="71">
        <v>2957.2</v>
      </c>
      <c r="J23" s="71">
        <v>2957.2</v>
      </c>
      <c r="K23" s="71">
        <v>2957.2</v>
      </c>
      <c r="L23" s="71">
        <v>2957.2</v>
      </c>
      <c r="M23" s="71">
        <v>2957.2</v>
      </c>
      <c r="N23" s="71">
        <v>2957.2</v>
      </c>
      <c r="O23" s="71">
        <v>2957.2</v>
      </c>
      <c r="P23" s="56">
        <f t="shared" si="1"/>
        <v>20700.4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0" customFormat="1" ht="15.75" customHeight="1">
      <c r="A24" s="89" t="s">
        <v>31</v>
      </c>
      <c r="B24" s="81" t="s">
        <v>38</v>
      </c>
      <c r="C24" s="81" t="s">
        <v>95</v>
      </c>
      <c r="D24" s="81" t="s">
        <v>122</v>
      </c>
      <c r="E24" s="33">
        <v>913</v>
      </c>
      <c r="F24" s="33">
        <v>1003</v>
      </c>
      <c r="G24" s="17" t="s">
        <v>68</v>
      </c>
      <c r="H24" s="17">
        <v>321</v>
      </c>
      <c r="I24" s="71">
        <v>1042.6</v>
      </c>
      <c r="J24" s="71">
        <v>1144.7</v>
      </c>
      <c r="K24" s="71">
        <v>1259.2</v>
      </c>
      <c r="L24" s="71">
        <v>1259.2</v>
      </c>
      <c r="M24" s="71">
        <v>1259.2</v>
      </c>
      <c r="N24" s="71">
        <v>1259.2</v>
      </c>
      <c r="O24" s="71">
        <v>1259.2</v>
      </c>
      <c r="P24" s="56">
        <f t="shared" si="1"/>
        <v>8483.3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0" customFormat="1" ht="16.5" customHeight="1">
      <c r="A25" s="90"/>
      <c r="B25" s="92"/>
      <c r="C25" s="92"/>
      <c r="D25" s="92"/>
      <c r="E25" s="33">
        <v>913</v>
      </c>
      <c r="F25" s="33">
        <v>1003</v>
      </c>
      <c r="G25" s="17" t="s">
        <v>68</v>
      </c>
      <c r="H25" s="17">
        <v>323</v>
      </c>
      <c r="I25" s="71">
        <v>284</v>
      </c>
      <c r="J25" s="71">
        <v>286</v>
      </c>
      <c r="K25" s="71">
        <v>286</v>
      </c>
      <c r="L25" s="71">
        <v>286</v>
      </c>
      <c r="M25" s="71">
        <v>286</v>
      </c>
      <c r="N25" s="71">
        <v>286</v>
      </c>
      <c r="O25" s="71">
        <v>286</v>
      </c>
      <c r="P25" s="56">
        <f t="shared" si="1"/>
        <v>2000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0" customFormat="1" ht="15" customHeight="1">
      <c r="A26" s="97"/>
      <c r="B26" s="84"/>
      <c r="C26" s="84"/>
      <c r="D26" s="84"/>
      <c r="E26" s="36">
        <v>913</v>
      </c>
      <c r="F26" s="36">
        <v>1003</v>
      </c>
      <c r="G26" s="17" t="s">
        <v>68</v>
      </c>
      <c r="H26" s="17">
        <v>244</v>
      </c>
      <c r="I26" s="71">
        <v>16.8</v>
      </c>
      <c r="J26" s="71">
        <v>18</v>
      </c>
      <c r="K26" s="71">
        <v>19.2</v>
      </c>
      <c r="L26" s="71">
        <v>19.2</v>
      </c>
      <c r="M26" s="71">
        <v>19.2</v>
      </c>
      <c r="N26" s="71">
        <v>19.2</v>
      </c>
      <c r="O26" s="71">
        <v>19.2</v>
      </c>
      <c r="P26" s="56">
        <f t="shared" si="1"/>
        <v>130.8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0" customFormat="1" ht="18" customHeight="1">
      <c r="A27" s="89" t="s">
        <v>32</v>
      </c>
      <c r="B27" s="81" t="s">
        <v>38</v>
      </c>
      <c r="C27" s="81" t="s">
        <v>96</v>
      </c>
      <c r="D27" s="81" t="s">
        <v>122</v>
      </c>
      <c r="E27" s="33">
        <v>913</v>
      </c>
      <c r="F27" s="33">
        <v>1003</v>
      </c>
      <c r="G27" s="17" t="s">
        <v>69</v>
      </c>
      <c r="H27" s="17">
        <v>321</v>
      </c>
      <c r="I27" s="70">
        <v>94751</v>
      </c>
      <c r="J27" s="70">
        <v>104224</v>
      </c>
      <c r="K27" s="71">
        <v>114648</v>
      </c>
      <c r="L27" s="71">
        <v>114648</v>
      </c>
      <c r="M27" s="71">
        <v>114648</v>
      </c>
      <c r="N27" s="71">
        <v>114648</v>
      </c>
      <c r="O27" s="71">
        <v>114648</v>
      </c>
      <c r="P27" s="56">
        <f t="shared" si="1"/>
        <v>772215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0" customFormat="1" ht="54" customHeight="1">
      <c r="A28" s="97"/>
      <c r="B28" s="84"/>
      <c r="C28" s="84"/>
      <c r="D28" s="84"/>
      <c r="E28" s="36">
        <v>913</v>
      </c>
      <c r="F28" s="36">
        <v>1003</v>
      </c>
      <c r="G28" s="17" t="s">
        <v>69</v>
      </c>
      <c r="H28" s="17">
        <v>244</v>
      </c>
      <c r="I28" s="70">
        <v>908.8</v>
      </c>
      <c r="J28" s="70">
        <v>999.6</v>
      </c>
      <c r="K28" s="71">
        <v>1099.6</v>
      </c>
      <c r="L28" s="71">
        <v>1099.6</v>
      </c>
      <c r="M28" s="71">
        <v>1099.6</v>
      </c>
      <c r="N28" s="71">
        <v>1099.6</v>
      </c>
      <c r="O28" s="71">
        <v>1099.6</v>
      </c>
      <c r="P28" s="56">
        <f t="shared" si="1"/>
        <v>7406.4000000000015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0" customFormat="1" ht="12" customHeight="1">
      <c r="A29" s="89" t="s">
        <v>6</v>
      </c>
      <c r="B29" s="81" t="s">
        <v>38</v>
      </c>
      <c r="C29" s="81" t="s">
        <v>51</v>
      </c>
      <c r="D29" s="81" t="s">
        <v>122</v>
      </c>
      <c r="E29" s="33">
        <v>913</v>
      </c>
      <c r="F29" s="33">
        <v>1003</v>
      </c>
      <c r="G29" s="17" t="s">
        <v>70</v>
      </c>
      <c r="H29" s="17">
        <v>321</v>
      </c>
      <c r="I29" s="71">
        <v>921.3</v>
      </c>
      <c r="J29" s="71">
        <v>974.8</v>
      </c>
      <c r="K29" s="71">
        <v>1030.7</v>
      </c>
      <c r="L29" s="71">
        <v>1030.7</v>
      </c>
      <c r="M29" s="71">
        <v>1030.7</v>
      </c>
      <c r="N29" s="71">
        <v>1030.7</v>
      </c>
      <c r="O29" s="71">
        <v>1030.7</v>
      </c>
      <c r="P29" s="56">
        <f t="shared" si="1"/>
        <v>7049.599999999999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0" customFormat="1" ht="13.5" customHeight="1">
      <c r="A30" s="90"/>
      <c r="B30" s="92"/>
      <c r="C30" s="92"/>
      <c r="D30" s="92"/>
      <c r="E30" s="33">
        <v>913</v>
      </c>
      <c r="F30" s="33">
        <v>1003</v>
      </c>
      <c r="G30" s="17" t="s">
        <v>70</v>
      </c>
      <c r="H30" s="17">
        <v>323</v>
      </c>
      <c r="I30" s="71">
        <v>143.9</v>
      </c>
      <c r="J30" s="71">
        <v>143.9</v>
      </c>
      <c r="K30" s="71">
        <v>143.9</v>
      </c>
      <c r="L30" s="71">
        <v>143.9</v>
      </c>
      <c r="M30" s="71">
        <v>143.9</v>
      </c>
      <c r="N30" s="71">
        <v>143.9</v>
      </c>
      <c r="O30" s="71">
        <v>143.9</v>
      </c>
      <c r="P30" s="56">
        <f t="shared" si="1"/>
        <v>1007.3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0" customFormat="1" ht="12.75" customHeight="1">
      <c r="A31" s="97"/>
      <c r="B31" s="84"/>
      <c r="C31" s="84"/>
      <c r="D31" s="84"/>
      <c r="E31" s="36">
        <v>913</v>
      </c>
      <c r="F31" s="36">
        <v>1003</v>
      </c>
      <c r="G31" s="17" t="s">
        <v>70</v>
      </c>
      <c r="H31" s="17">
        <v>244</v>
      </c>
      <c r="I31" s="71">
        <v>8.9</v>
      </c>
      <c r="J31" s="71">
        <v>9.4</v>
      </c>
      <c r="K31" s="71">
        <v>10</v>
      </c>
      <c r="L31" s="71">
        <v>10</v>
      </c>
      <c r="M31" s="71">
        <v>10</v>
      </c>
      <c r="N31" s="71">
        <v>10</v>
      </c>
      <c r="O31" s="71">
        <v>10</v>
      </c>
      <c r="P31" s="56">
        <f t="shared" si="1"/>
        <v>68.3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0" customFormat="1" ht="25.5" customHeight="1">
      <c r="A32" s="89" t="s">
        <v>7</v>
      </c>
      <c r="B32" s="81" t="s">
        <v>38</v>
      </c>
      <c r="C32" s="81" t="s">
        <v>163</v>
      </c>
      <c r="D32" s="81" t="s">
        <v>122</v>
      </c>
      <c r="E32" s="33">
        <v>913</v>
      </c>
      <c r="F32" s="33">
        <v>1003</v>
      </c>
      <c r="G32" s="17" t="s">
        <v>71</v>
      </c>
      <c r="H32" s="17">
        <v>321</v>
      </c>
      <c r="I32" s="70">
        <v>87859.8</v>
      </c>
      <c r="J32" s="71">
        <v>88583.9</v>
      </c>
      <c r="K32" s="71">
        <v>89473.9</v>
      </c>
      <c r="L32" s="71">
        <v>89473.9</v>
      </c>
      <c r="M32" s="71">
        <v>89473.9</v>
      </c>
      <c r="N32" s="71">
        <v>89473.9</v>
      </c>
      <c r="O32" s="71">
        <v>89473.9</v>
      </c>
      <c r="P32" s="56">
        <f t="shared" si="1"/>
        <v>623813.2000000001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0" customFormat="1" ht="70.5" customHeight="1">
      <c r="A33" s="97"/>
      <c r="B33" s="84"/>
      <c r="C33" s="84"/>
      <c r="D33" s="84"/>
      <c r="E33" s="36">
        <v>913</v>
      </c>
      <c r="F33" s="36">
        <v>1003</v>
      </c>
      <c r="G33" s="17" t="s">
        <v>71</v>
      </c>
      <c r="H33" s="17">
        <v>244</v>
      </c>
      <c r="I33" s="70">
        <v>1292</v>
      </c>
      <c r="J33" s="71">
        <v>1305</v>
      </c>
      <c r="K33" s="71">
        <v>1310</v>
      </c>
      <c r="L33" s="71">
        <v>1310</v>
      </c>
      <c r="M33" s="71">
        <v>1310</v>
      </c>
      <c r="N33" s="71">
        <v>1310</v>
      </c>
      <c r="O33" s="71">
        <v>1310</v>
      </c>
      <c r="P33" s="56">
        <f t="shared" si="1"/>
        <v>9147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0" customFormat="1" ht="18.75" customHeight="1">
      <c r="A34" s="89" t="s">
        <v>33</v>
      </c>
      <c r="B34" s="81" t="s">
        <v>38</v>
      </c>
      <c r="C34" s="81" t="s">
        <v>52</v>
      </c>
      <c r="D34" s="81" t="s">
        <v>122</v>
      </c>
      <c r="E34" s="33">
        <v>913</v>
      </c>
      <c r="F34" s="33">
        <v>1001</v>
      </c>
      <c r="G34" s="17" t="s">
        <v>72</v>
      </c>
      <c r="H34" s="17">
        <v>321</v>
      </c>
      <c r="I34" s="70">
        <v>2472.3</v>
      </c>
      <c r="J34" s="70">
        <v>2043.9</v>
      </c>
      <c r="K34" s="70">
        <v>2617.9</v>
      </c>
      <c r="L34" s="70">
        <v>2617.9</v>
      </c>
      <c r="M34" s="70">
        <v>2617.9</v>
      </c>
      <c r="N34" s="70">
        <v>2617.9</v>
      </c>
      <c r="O34" s="70">
        <v>2617.9</v>
      </c>
      <c r="P34" s="56">
        <f t="shared" si="1"/>
        <v>17605.7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0" customFormat="1" ht="18.75" customHeight="1">
      <c r="A35" s="109"/>
      <c r="B35" s="110"/>
      <c r="C35" s="110"/>
      <c r="D35" s="110"/>
      <c r="E35" s="81">
        <v>913</v>
      </c>
      <c r="F35" s="81">
        <v>1001</v>
      </c>
      <c r="G35" s="114" t="s">
        <v>72</v>
      </c>
      <c r="H35" s="114">
        <v>244</v>
      </c>
      <c r="I35" s="115">
        <v>24.8</v>
      </c>
      <c r="J35" s="115">
        <v>19.9</v>
      </c>
      <c r="K35" s="115">
        <v>25.4</v>
      </c>
      <c r="L35" s="115">
        <v>25.4</v>
      </c>
      <c r="M35" s="115">
        <v>25.4</v>
      </c>
      <c r="N35" s="115">
        <v>25.4</v>
      </c>
      <c r="O35" s="115">
        <v>25.4</v>
      </c>
      <c r="P35" s="56">
        <f t="shared" si="1"/>
        <v>171.70000000000002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0" customFormat="1" ht="37.5" customHeight="1">
      <c r="A36" s="97"/>
      <c r="B36" s="84"/>
      <c r="C36" s="84"/>
      <c r="D36" s="84"/>
      <c r="E36" s="84"/>
      <c r="F36" s="84"/>
      <c r="G36" s="84"/>
      <c r="H36" s="84"/>
      <c r="I36" s="116"/>
      <c r="J36" s="116"/>
      <c r="K36" s="116"/>
      <c r="L36" s="116"/>
      <c r="M36" s="116"/>
      <c r="N36" s="116"/>
      <c r="O36" s="11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0" customFormat="1" ht="15" customHeight="1">
      <c r="A37" s="89" t="s">
        <v>34</v>
      </c>
      <c r="B37" s="81" t="s">
        <v>38</v>
      </c>
      <c r="C37" s="81" t="s">
        <v>104</v>
      </c>
      <c r="D37" s="81" t="s">
        <v>122</v>
      </c>
      <c r="E37" s="33">
        <v>913</v>
      </c>
      <c r="F37" s="33">
        <v>1006</v>
      </c>
      <c r="G37" s="17" t="s">
        <v>73</v>
      </c>
      <c r="H37" s="17">
        <v>121</v>
      </c>
      <c r="I37" s="71">
        <v>18004</v>
      </c>
      <c r="J37" s="71">
        <v>16730.9</v>
      </c>
      <c r="K37" s="71">
        <v>16666.7</v>
      </c>
      <c r="L37" s="71">
        <v>16666.7</v>
      </c>
      <c r="M37" s="71">
        <v>16666.7</v>
      </c>
      <c r="N37" s="71">
        <v>16666.7</v>
      </c>
      <c r="O37" s="71">
        <v>16666.7</v>
      </c>
      <c r="P37" s="14">
        <f aca="true" t="shared" si="7" ref="P37:P68">SUM(I37:O37)</f>
        <v>118068.4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0" customFormat="1" ht="17.25" customHeight="1">
      <c r="A38" s="90"/>
      <c r="B38" s="92"/>
      <c r="C38" s="92"/>
      <c r="D38" s="92"/>
      <c r="E38" s="33">
        <v>913</v>
      </c>
      <c r="F38" s="33">
        <v>1006</v>
      </c>
      <c r="G38" s="17" t="s">
        <v>73</v>
      </c>
      <c r="H38" s="17">
        <v>122</v>
      </c>
      <c r="I38" s="71">
        <v>1036.7</v>
      </c>
      <c r="J38" s="71">
        <v>1348.4</v>
      </c>
      <c r="K38" s="71">
        <v>1348.4</v>
      </c>
      <c r="L38" s="71">
        <v>1348.4</v>
      </c>
      <c r="M38" s="71">
        <v>1348.4</v>
      </c>
      <c r="N38" s="71">
        <v>1348.4</v>
      </c>
      <c r="O38" s="71">
        <v>1348.4</v>
      </c>
      <c r="P38" s="14">
        <f t="shared" si="7"/>
        <v>9127.1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0" customFormat="1" ht="15.75" customHeight="1">
      <c r="A39" s="90"/>
      <c r="B39" s="92"/>
      <c r="C39" s="92"/>
      <c r="D39" s="92"/>
      <c r="E39" s="33">
        <v>913</v>
      </c>
      <c r="F39" s="33">
        <v>1006</v>
      </c>
      <c r="G39" s="17" t="s">
        <v>73</v>
      </c>
      <c r="H39" s="17">
        <v>244</v>
      </c>
      <c r="I39" s="71">
        <v>1382.9</v>
      </c>
      <c r="J39" s="71">
        <v>1209.2</v>
      </c>
      <c r="K39" s="71">
        <v>1209.2</v>
      </c>
      <c r="L39" s="71">
        <v>1209.2</v>
      </c>
      <c r="M39" s="71">
        <v>1209.2</v>
      </c>
      <c r="N39" s="71">
        <v>1209.2</v>
      </c>
      <c r="O39" s="71">
        <v>1209.2</v>
      </c>
      <c r="P39" s="14">
        <f t="shared" si="7"/>
        <v>8638.1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0" customFormat="1" ht="76.5" customHeight="1">
      <c r="A40" s="91"/>
      <c r="B40" s="93"/>
      <c r="C40" s="93"/>
      <c r="D40" s="93"/>
      <c r="E40" s="33">
        <v>913</v>
      </c>
      <c r="F40" s="33">
        <v>1006</v>
      </c>
      <c r="G40" s="17" t="s">
        <v>73</v>
      </c>
      <c r="H40" s="17">
        <v>852</v>
      </c>
      <c r="I40" s="71">
        <v>0.9</v>
      </c>
      <c r="J40" s="71">
        <v>0.9</v>
      </c>
      <c r="K40" s="71">
        <v>0.9</v>
      </c>
      <c r="L40" s="71">
        <v>0.9</v>
      </c>
      <c r="M40" s="71">
        <v>0.9</v>
      </c>
      <c r="N40" s="71">
        <v>0.9</v>
      </c>
      <c r="O40" s="71">
        <v>0.9</v>
      </c>
      <c r="P40" s="57">
        <f t="shared" si="7"/>
        <v>6.300000000000001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0" customFormat="1" ht="15.75" customHeight="1">
      <c r="A41" s="89" t="s">
        <v>139</v>
      </c>
      <c r="B41" s="81" t="s">
        <v>38</v>
      </c>
      <c r="C41" s="81" t="s">
        <v>140</v>
      </c>
      <c r="D41" s="81" t="s">
        <v>122</v>
      </c>
      <c r="E41" s="31">
        <v>913</v>
      </c>
      <c r="F41" s="31">
        <v>1006</v>
      </c>
      <c r="G41" s="17" t="s">
        <v>74</v>
      </c>
      <c r="H41" s="17">
        <v>121</v>
      </c>
      <c r="I41" s="70">
        <v>631.8</v>
      </c>
      <c r="J41" s="70">
        <v>621.8</v>
      </c>
      <c r="K41" s="70">
        <v>621.8</v>
      </c>
      <c r="L41" s="70">
        <v>621.8</v>
      </c>
      <c r="M41" s="70">
        <v>621.8</v>
      </c>
      <c r="N41" s="70">
        <v>621.8</v>
      </c>
      <c r="O41" s="70">
        <v>621.8</v>
      </c>
      <c r="P41" s="57">
        <f t="shared" si="7"/>
        <v>4362.6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0" customFormat="1" ht="14.25" customHeight="1">
      <c r="A42" s="90"/>
      <c r="B42" s="92"/>
      <c r="C42" s="92"/>
      <c r="D42" s="92"/>
      <c r="E42" s="31">
        <v>913</v>
      </c>
      <c r="F42" s="31">
        <v>1006</v>
      </c>
      <c r="G42" s="17" t="s">
        <v>76</v>
      </c>
      <c r="H42" s="17">
        <v>122</v>
      </c>
      <c r="I42" s="71">
        <v>86.2</v>
      </c>
      <c r="J42" s="71">
        <v>86.2</v>
      </c>
      <c r="K42" s="71">
        <v>86.2</v>
      </c>
      <c r="L42" s="71">
        <v>86.2</v>
      </c>
      <c r="M42" s="71">
        <v>86.2</v>
      </c>
      <c r="N42" s="71">
        <v>86.2</v>
      </c>
      <c r="O42" s="71">
        <v>86.2</v>
      </c>
      <c r="P42" s="57">
        <f t="shared" si="7"/>
        <v>603.4000000000001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0" customFormat="1" ht="14.25" customHeight="1">
      <c r="A43" s="91"/>
      <c r="B43" s="93"/>
      <c r="C43" s="93"/>
      <c r="D43" s="93"/>
      <c r="E43" s="31">
        <v>913</v>
      </c>
      <c r="F43" s="31">
        <v>1006</v>
      </c>
      <c r="G43" s="17" t="s">
        <v>76</v>
      </c>
      <c r="H43" s="17">
        <v>244</v>
      </c>
      <c r="I43" s="71">
        <v>828.1</v>
      </c>
      <c r="J43" s="71">
        <v>537.4</v>
      </c>
      <c r="K43" s="71">
        <v>659.7</v>
      </c>
      <c r="L43" s="71">
        <v>659.7</v>
      </c>
      <c r="M43" s="71">
        <v>659.7</v>
      </c>
      <c r="N43" s="71">
        <v>659.7</v>
      </c>
      <c r="O43" s="71">
        <v>659.7</v>
      </c>
      <c r="P43" s="57">
        <f t="shared" si="7"/>
        <v>4664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0" customFormat="1" ht="39" customHeight="1">
      <c r="A44" s="32" t="s">
        <v>35</v>
      </c>
      <c r="B44" s="33" t="s">
        <v>38</v>
      </c>
      <c r="C44" s="33" t="s">
        <v>77</v>
      </c>
      <c r="D44" s="33" t="s">
        <v>122</v>
      </c>
      <c r="E44" s="33">
        <v>913</v>
      </c>
      <c r="F44" s="25" t="s">
        <v>100</v>
      </c>
      <c r="G44" s="17" t="s">
        <v>78</v>
      </c>
      <c r="H44" s="17">
        <v>244</v>
      </c>
      <c r="I44" s="71">
        <v>0</v>
      </c>
      <c r="J44" s="70">
        <v>68</v>
      </c>
      <c r="K44" s="70">
        <v>68</v>
      </c>
      <c r="L44" s="70">
        <v>68</v>
      </c>
      <c r="M44" s="70">
        <v>68</v>
      </c>
      <c r="N44" s="70">
        <v>68</v>
      </c>
      <c r="O44" s="70">
        <v>68</v>
      </c>
      <c r="P44" s="57">
        <f t="shared" si="7"/>
        <v>408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0" customFormat="1" ht="63" customHeight="1">
      <c r="A45" s="32" t="s">
        <v>75</v>
      </c>
      <c r="B45" s="33" t="s">
        <v>38</v>
      </c>
      <c r="C45" s="33" t="s">
        <v>80</v>
      </c>
      <c r="D45" s="33" t="s">
        <v>122</v>
      </c>
      <c r="E45" s="33">
        <v>913</v>
      </c>
      <c r="F45" s="25" t="s">
        <v>100</v>
      </c>
      <c r="G45" s="17" t="s">
        <v>81</v>
      </c>
      <c r="H45" s="17">
        <v>122</v>
      </c>
      <c r="I45" s="71">
        <v>610.5</v>
      </c>
      <c r="J45" s="70">
        <v>94.9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57">
        <f t="shared" si="7"/>
        <v>705.4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0" customFormat="1" ht="18" customHeight="1">
      <c r="A46" s="89" t="s">
        <v>79</v>
      </c>
      <c r="B46" s="81" t="s">
        <v>38</v>
      </c>
      <c r="C46" s="81" t="s">
        <v>82</v>
      </c>
      <c r="D46" s="81" t="s">
        <v>122</v>
      </c>
      <c r="E46" s="31">
        <v>913</v>
      </c>
      <c r="F46" s="26" t="s">
        <v>100</v>
      </c>
      <c r="G46" s="17" t="s">
        <v>81</v>
      </c>
      <c r="H46" s="17">
        <v>851</v>
      </c>
      <c r="I46" s="71">
        <v>22.3</v>
      </c>
      <c r="J46" s="70">
        <v>22.6</v>
      </c>
      <c r="K46" s="70">
        <v>22.6</v>
      </c>
      <c r="L46" s="70">
        <v>22.6</v>
      </c>
      <c r="M46" s="70">
        <v>22.6</v>
      </c>
      <c r="N46" s="70">
        <v>22.6</v>
      </c>
      <c r="O46" s="70">
        <v>22.6</v>
      </c>
      <c r="P46" s="57">
        <f t="shared" si="7"/>
        <v>157.89999999999998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4" customFormat="1" ht="16.5" customHeight="1">
      <c r="A47" s="90"/>
      <c r="B47" s="92"/>
      <c r="C47" s="92"/>
      <c r="D47" s="92"/>
      <c r="E47" s="31">
        <v>913</v>
      </c>
      <c r="F47" s="26" t="s">
        <v>100</v>
      </c>
      <c r="G47" s="17" t="s">
        <v>81</v>
      </c>
      <c r="H47" s="17">
        <v>852</v>
      </c>
      <c r="I47" s="70">
        <v>0.6</v>
      </c>
      <c r="J47" s="70">
        <v>0.3</v>
      </c>
      <c r="K47" s="70">
        <v>0.3</v>
      </c>
      <c r="L47" s="70">
        <v>0.3</v>
      </c>
      <c r="M47" s="70">
        <v>0.3</v>
      </c>
      <c r="N47" s="70">
        <v>0.3</v>
      </c>
      <c r="O47" s="70">
        <v>0.3</v>
      </c>
      <c r="P47" s="57">
        <f t="shared" si="7"/>
        <v>2.4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24" customFormat="1" ht="15" customHeight="1">
      <c r="A48" s="97"/>
      <c r="B48" s="84"/>
      <c r="C48" s="84"/>
      <c r="D48" s="84"/>
      <c r="E48" s="35">
        <v>913</v>
      </c>
      <c r="F48" s="26" t="s">
        <v>100</v>
      </c>
      <c r="G48" s="17" t="s">
        <v>72</v>
      </c>
      <c r="H48" s="17">
        <v>831</v>
      </c>
      <c r="I48" s="70">
        <v>1.5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57">
        <f t="shared" si="7"/>
        <v>1.5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16" s="1" customFormat="1" ht="17.25" customHeight="1">
      <c r="A49" s="98" t="s">
        <v>36</v>
      </c>
      <c r="B49" s="79" t="s">
        <v>114</v>
      </c>
      <c r="C49" s="79" t="s">
        <v>105</v>
      </c>
      <c r="D49" s="33" t="s">
        <v>130</v>
      </c>
      <c r="E49" s="33" t="s">
        <v>27</v>
      </c>
      <c r="F49" s="33" t="s">
        <v>21</v>
      </c>
      <c r="G49" s="17" t="s">
        <v>22</v>
      </c>
      <c r="H49" s="17" t="s">
        <v>22</v>
      </c>
      <c r="I49" s="70">
        <f aca="true" t="shared" si="8" ref="I49:O49">SUM(I50:I52)</f>
        <v>120622</v>
      </c>
      <c r="J49" s="70">
        <f t="shared" si="8"/>
        <v>125663.29999999999</v>
      </c>
      <c r="K49" s="70">
        <f t="shared" si="8"/>
        <v>132457.80000000002</v>
      </c>
      <c r="L49" s="70">
        <f t="shared" si="8"/>
        <v>132467.80000000002</v>
      </c>
      <c r="M49" s="70">
        <f t="shared" si="8"/>
        <v>132477.80000000002</v>
      </c>
      <c r="N49" s="70">
        <f t="shared" si="8"/>
        <v>132487.80000000002</v>
      </c>
      <c r="O49" s="70">
        <f t="shared" si="8"/>
        <v>132497.80000000002</v>
      </c>
      <c r="P49" s="57">
        <f t="shared" si="7"/>
        <v>908674.3000000002</v>
      </c>
    </row>
    <row r="50" spans="1:16" s="1" customFormat="1" ht="26.25" customHeight="1">
      <c r="A50" s="99"/>
      <c r="B50" s="79"/>
      <c r="C50" s="79"/>
      <c r="D50" s="33" t="s">
        <v>5</v>
      </c>
      <c r="E50" s="33">
        <v>913</v>
      </c>
      <c r="F50" s="34" t="s">
        <v>21</v>
      </c>
      <c r="G50" s="34" t="s">
        <v>21</v>
      </c>
      <c r="H50" s="34" t="s">
        <v>21</v>
      </c>
      <c r="I50" s="70">
        <f>I53+I68</f>
        <v>116510</v>
      </c>
      <c r="J50" s="70">
        <f aca="true" t="shared" si="9" ref="J50:O50">J53+J68</f>
        <v>121331.79999999999</v>
      </c>
      <c r="K50" s="70">
        <f t="shared" si="9"/>
        <v>127998.1</v>
      </c>
      <c r="L50" s="70">
        <f t="shared" si="9"/>
        <v>127998.1</v>
      </c>
      <c r="M50" s="70">
        <f t="shared" si="9"/>
        <v>127998.1</v>
      </c>
      <c r="N50" s="70">
        <f t="shared" si="9"/>
        <v>127998.1</v>
      </c>
      <c r="O50" s="70">
        <f t="shared" si="9"/>
        <v>127998.1</v>
      </c>
      <c r="P50" s="57">
        <f t="shared" si="7"/>
        <v>877832.2999999999</v>
      </c>
    </row>
    <row r="51" spans="1:16" s="1" customFormat="1" ht="27" customHeight="1">
      <c r="A51" s="99"/>
      <c r="B51" s="79"/>
      <c r="C51" s="79"/>
      <c r="D51" s="51" t="s">
        <v>48</v>
      </c>
      <c r="E51" s="51">
        <v>907</v>
      </c>
      <c r="F51" s="51" t="s">
        <v>21</v>
      </c>
      <c r="G51" s="51" t="s">
        <v>21</v>
      </c>
      <c r="H51" s="51" t="s">
        <v>21</v>
      </c>
      <c r="I51" s="70">
        <f aca="true" t="shared" si="10" ref="I51:O52">I69</f>
        <v>3967</v>
      </c>
      <c r="J51" s="70">
        <f t="shared" si="10"/>
        <v>4176.5</v>
      </c>
      <c r="K51" s="70">
        <f t="shared" si="10"/>
        <v>4294.7</v>
      </c>
      <c r="L51" s="70">
        <f t="shared" si="10"/>
        <v>4294.7</v>
      </c>
      <c r="M51" s="70">
        <f t="shared" si="10"/>
        <v>4294.7</v>
      </c>
      <c r="N51" s="70">
        <f t="shared" si="10"/>
        <v>4294.7</v>
      </c>
      <c r="O51" s="70">
        <f t="shared" si="10"/>
        <v>4294.7</v>
      </c>
      <c r="P51" s="57">
        <f t="shared" si="7"/>
        <v>29617.000000000004</v>
      </c>
    </row>
    <row r="52" spans="1:118" s="48" customFormat="1" ht="25.5" customHeight="1">
      <c r="A52" s="99"/>
      <c r="B52" s="80"/>
      <c r="C52" s="80"/>
      <c r="D52" s="52" t="s">
        <v>8</v>
      </c>
      <c r="E52" s="52">
        <v>907</v>
      </c>
      <c r="F52" s="52" t="s">
        <v>21</v>
      </c>
      <c r="G52" s="17" t="s">
        <v>22</v>
      </c>
      <c r="H52" s="17" t="s">
        <v>22</v>
      </c>
      <c r="I52" s="70">
        <f t="shared" si="10"/>
        <v>145</v>
      </c>
      <c r="J52" s="70">
        <f t="shared" si="10"/>
        <v>155</v>
      </c>
      <c r="K52" s="70">
        <f t="shared" si="10"/>
        <v>165</v>
      </c>
      <c r="L52" s="70">
        <f t="shared" si="10"/>
        <v>175</v>
      </c>
      <c r="M52" s="70">
        <f t="shared" si="10"/>
        <v>185</v>
      </c>
      <c r="N52" s="70">
        <f t="shared" si="10"/>
        <v>195</v>
      </c>
      <c r="O52" s="70">
        <f t="shared" si="10"/>
        <v>205</v>
      </c>
      <c r="P52" s="57">
        <f t="shared" si="7"/>
        <v>1225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54"/>
    </row>
    <row r="53" spans="1:16" s="1" customFormat="1" ht="51" customHeight="1">
      <c r="A53" s="55" t="s">
        <v>50</v>
      </c>
      <c r="B53" s="46" t="s">
        <v>115</v>
      </c>
      <c r="C53" s="46" t="s">
        <v>60</v>
      </c>
      <c r="D53" s="46" t="s">
        <v>122</v>
      </c>
      <c r="E53" s="46">
        <v>913</v>
      </c>
      <c r="F53" s="46" t="s">
        <v>27</v>
      </c>
      <c r="G53" s="47" t="s">
        <v>27</v>
      </c>
      <c r="H53" s="47" t="s">
        <v>27</v>
      </c>
      <c r="I53" s="70">
        <f aca="true" t="shared" si="11" ref="I53:O53">I54+I55+I56+I57+I58+I59+I60+I61+I62+I63+I64+I65+I66</f>
        <v>105554.7</v>
      </c>
      <c r="J53" s="70">
        <f t="shared" si="11"/>
        <v>109922.29999999999</v>
      </c>
      <c r="K53" s="70">
        <f t="shared" si="11"/>
        <v>116099.5</v>
      </c>
      <c r="L53" s="70">
        <f t="shared" si="11"/>
        <v>116099.5</v>
      </c>
      <c r="M53" s="70">
        <f t="shared" si="11"/>
        <v>116099.5</v>
      </c>
      <c r="N53" s="70">
        <f t="shared" si="11"/>
        <v>116099.5</v>
      </c>
      <c r="O53" s="70">
        <f t="shared" si="11"/>
        <v>116099.5</v>
      </c>
      <c r="P53" s="57">
        <f t="shared" si="7"/>
        <v>795974.5</v>
      </c>
    </row>
    <row r="54" spans="1:256" s="10" customFormat="1" ht="61.5" customHeight="1">
      <c r="A54" s="32" t="s">
        <v>141</v>
      </c>
      <c r="B54" s="33" t="s">
        <v>38</v>
      </c>
      <c r="C54" s="33" t="s">
        <v>53</v>
      </c>
      <c r="D54" s="33" t="s">
        <v>122</v>
      </c>
      <c r="E54" s="33">
        <v>913</v>
      </c>
      <c r="F54" s="33">
        <v>1003</v>
      </c>
      <c r="G54" s="17" t="s">
        <v>83</v>
      </c>
      <c r="H54" s="17">
        <v>321</v>
      </c>
      <c r="I54" s="70">
        <v>34598.1</v>
      </c>
      <c r="J54" s="70">
        <v>36369.5</v>
      </c>
      <c r="K54" s="70">
        <v>38245.4</v>
      </c>
      <c r="L54" s="70">
        <v>38245.4</v>
      </c>
      <c r="M54" s="70">
        <v>38245.4</v>
      </c>
      <c r="N54" s="70">
        <v>38245.4</v>
      </c>
      <c r="O54" s="70">
        <v>38245.4</v>
      </c>
      <c r="P54" s="57">
        <f t="shared" si="7"/>
        <v>262194.6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0" customFormat="1" ht="22.5" customHeight="1">
      <c r="A55" s="89" t="s">
        <v>142</v>
      </c>
      <c r="B55" s="81" t="s">
        <v>38</v>
      </c>
      <c r="C55" s="81" t="s">
        <v>54</v>
      </c>
      <c r="D55" s="81" t="s">
        <v>122</v>
      </c>
      <c r="E55" s="33">
        <v>913</v>
      </c>
      <c r="F55" s="33">
        <v>1003</v>
      </c>
      <c r="G55" s="17" t="s">
        <v>84</v>
      </c>
      <c r="H55" s="17">
        <v>321</v>
      </c>
      <c r="I55" s="70">
        <v>9983.5</v>
      </c>
      <c r="J55" s="70">
        <v>10495.3</v>
      </c>
      <c r="K55" s="70">
        <v>11022.5</v>
      </c>
      <c r="L55" s="70">
        <v>11022.5</v>
      </c>
      <c r="M55" s="70">
        <v>11022.5</v>
      </c>
      <c r="N55" s="70">
        <v>11022.5</v>
      </c>
      <c r="O55" s="70">
        <v>11022.5</v>
      </c>
      <c r="P55" s="57">
        <f t="shared" si="7"/>
        <v>75591.3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0" customFormat="1" ht="36.75" customHeight="1">
      <c r="A56" s="97"/>
      <c r="B56" s="84"/>
      <c r="C56" s="84"/>
      <c r="D56" s="84"/>
      <c r="E56" s="36">
        <v>913</v>
      </c>
      <c r="F56" s="36">
        <v>1003</v>
      </c>
      <c r="G56" s="17" t="s">
        <v>84</v>
      </c>
      <c r="H56" s="17">
        <v>244</v>
      </c>
      <c r="I56" s="70">
        <v>97</v>
      </c>
      <c r="J56" s="70">
        <v>102</v>
      </c>
      <c r="K56" s="70">
        <v>107</v>
      </c>
      <c r="L56" s="70">
        <v>107</v>
      </c>
      <c r="M56" s="70">
        <v>107</v>
      </c>
      <c r="N56" s="70">
        <v>107</v>
      </c>
      <c r="O56" s="70">
        <v>107</v>
      </c>
      <c r="P56" s="57">
        <f t="shared" si="7"/>
        <v>734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0" customFormat="1" ht="24.75" customHeight="1">
      <c r="A57" s="89" t="s">
        <v>143</v>
      </c>
      <c r="B57" s="81" t="s">
        <v>38</v>
      </c>
      <c r="C57" s="81" t="s">
        <v>64</v>
      </c>
      <c r="D57" s="81" t="s">
        <v>122</v>
      </c>
      <c r="E57" s="33">
        <v>913</v>
      </c>
      <c r="F57" s="33">
        <v>1003</v>
      </c>
      <c r="G57" s="17" t="s">
        <v>85</v>
      </c>
      <c r="H57" s="17">
        <v>321</v>
      </c>
      <c r="I57" s="71">
        <v>10944.8</v>
      </c>
      <c r="J57" s="71">
        <v>11691.7</v>
      </c>
      <c r="K57" s="71">
        <v>12498.4</v>
      </c>
      <c r="L57" s="71">
        <v>12498.4</v>
      </c>
      <c r="M57" s="71">
        <v>12498.4</v>
      </c>
      <c r="N57" s="71">
        <v>12498.4</v>
      </c>
      <c r="O57" s="71">
        <v>12498.4</v>
      </c>
      <c r="P57" s="57">
        <f t="shared" si="7"/>
        <v>85128.5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0" customFormat="1" ht="22.5" customHeight="1">
      <c r="A58" s="97"/>
      <c r="B58" s="84"/>
      <c r="C58" s="84"/>
      <c r="D58" s="84"/>
      <c r="E58" s="36">
        <v>913</v>
      </c>
      <c r="F58" s="36">
        <v>1003</v>
      </c>
      <c r="G58" s="17" t="s">
        <v>85</v>
      </c>
      <c r="H58" s="17">
        <v>244</v>
      </c>
      <c r="I58" s="71">
        <v>108.4</v>
      </c>
      <c r="J58" s="71">
        <v>115.9</v>
      </c>
      <c r="K58" s="71">
        <v>123.8</v>
      </c>
      <c r="L58" s="71">
        <v>123.8</v>
      </c>
      <c r="M58" s="71">
        <v>123.8</v>
      </c>
      <c r="N58" s="71">
        <v>123.8</v>
      </c>
      <c r="O58" s="71">
        <v>123.8</v>
      </c>
      <c r="P58" s="57">
        <f t="shared" si="7"/>
        <v>843.3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10" customFormat="1" ht="133.5" customHeight="1">
      <c r="A59" s="32" t="s">
        <v>144</v>
      </c>
      <c r="B59" s="33" t="s">
        <v>38</v>
      </c>
      <c r="C59" s="33" t="s">
        <v>55</v>
      </c>
      <c r="D59" s="33" t="s">
        <v>122</v>
      </c>
      <c r="E59" s="33">
        <v>913</v>
      </c>
      <c r="F59" s="33">
        <v>1004</v>
      </c>
      <c r="G59" s="17" t="s">
        <v>86</v>
      </c>
      <c r="H59" s="17">
        <v>321</v>
      </c>
      <c r="I59" s="71">
        <v>1140.8</v>
      </c>
      <c r="J59" s="71">
        <v>1192.1</v>
      </c>
      <c r="K59" s="71">
        <v>1245.9</v>
      </c>
      <c r="L59" s="71">
        <v>1245.9</v>
      </c>
      <c r="M59" s="71">
        <v>1245.9</v>
      </c>
      <c r="N59" s="71">
        <v>1245.9</v>
      </c>
      <c r="O59" s="71">
        <v>1245.9</v>
      </c>
      <c r="P59" s="57">
        <f t="shared" si="7"/>
        <v>8562.4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10" customFormat="1" ht="21" customHeight="1">
      <c r="A60" s="89" t="s">
        <v>145</v>
      </c>
      <c r="B60" s="81" t="s">
        <v>38</v>
      </c>
      <c r="C60" s="81" t="s">
        <v>56</v>
      </c>
      <c r="D60" s="81" t="s">
        <v>122</v>
      </c>
      <c r="E60" s="33">
        <v>913</v>
      </c>
      <c r="F60" s="33">
        <v>1003</v>
      </c>
      <c r="G60" s="17" t="s">
        <v>87</v>
      </c>
      <c r="H60" s="17">
        <v>321</v>
      </c>
      <c r="I60" s="71">
        <v>78.2</v>
      </c>
      <c r="J60" s="71">
        <v>82.4</v>
      </c>
      <c r="K60" s="71">
        <v>86.5</v>
      </c>
      <c r="L60" s="71">
        <v>86.5</v>
      </c>
      <c r="M60" s="71">
        <v>86.5</v>
      </c>
      <c r="N60" s="71">
        <v>86.5</v>
      </c>
      <c r="O60" s="71">
        <v>86.5</v>
      </c>
      <c r="P60" s="57">
        <f t="shared" si="7"/>
        <v>593.1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10" customFormat="1" ht="75" customHeight="1">
      <c r="A61" s="97"/>
      <c r="B61" s="84"/>
      <c r="C61" s="84"/>
      <c r="D61" s="84"/>
      <c r="E61" s="36">
        <v>913</v>
      </c>
      <c r="F61" s="36">
        <v>1003</v>
      </c>
      <c r="G61" s="17" t="s">
        <v>87</v>
      </c>
      <c r="H61" s="17">
        <v>244</v>
      </c>
      <c r="I61" s="71">
        <v>0.8</v>
      </c>
      <c r="J61" s="71">
        <v>0.8</v>
      </c>
      <c r="K61" s="71">
        <v>0.9</v>
      </c>
      <c r="L61" s="71">
        <v>0.9</v>
      </c>
      <c r="M61" s="71">
        <v>0.9</v>
      </c>
      <c r="N61" s="71">
        <v>0.9</v>
      </c>
      <c r="O61" s="71">
        <v>0.9</v>
      </c>
      <c r="P61" s="57">
        <f t="shared" si="7"/>
        <v>6.1000000000000005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10" customFormat="1" ht="16.5" customHeight="1">
      <c r="A62" s="89" t="s">
        <v>146</v>
      </c>
      <c r="B62" s="81" t="s">
        <v>38</v>
      </c>
      <c r="C62" s="81" t="s">
        <v>57</v>
      </c>
      <c r="D62" s="81" t="s">
        <v>122</v>
      </c>
      <c r="E62" s="33">
        <v>913</v>
      </c>
      <c r="F62" s="33">
        <v>1004</v>
      </c>
      <c r="G62" s="17" t="s">
        <v>88</v>
      </c>
      <c r="H62" s="17">
        <v>321</v>
      </c>
      <c r="I62" s="70">
        <v>3398.1</v>
      </c>
      <c r="J62" s="70">
        <v>4142.7</v>
      </c>
      <c r="K62" s="70">
        <v>4943.2</v>
      </c>
      <c r="L62" s="70">
        <v>4943.2</v>
      </c>
      <c r="M62" s="70">
        <v>4943.2</v>
      </c>
      <c r="N62" s="70">
        <v>4943.2</v>
      </c>
      <c r="O62" s="70">
        <v>4943.2</v>
      </c>
      <c r="P62" s="57">
        <f t="shared" si="7"/>
        <v>32256.800000000003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10" customFormat="1" ht="15" customHeight="1">
      <c r="A63" s="109"/>
      <c r="B63" s="110"/>
      <c r="C63" s="110"/>
      <c r="D63" s="110"/>
      <c r="E63" s="36">
        <v>913</v>
      </c>
      <c r="F63" s="36">
        <v>1004</v>
      </c>
      <c r="G63" s="17" t="s">
        <v>88</v>
      </c>
      <c r="H63" s="17">
        <v>244</v>
      </c>
      <c r="I63" s="70">
        <v>104.5</v>
      </c>
      <c r="J63" s="70">
        <v>40.2</v>
      </c>
      <c r="K63" s="70">
        <v>48</v>
      </c>
      <c r="L63" s="70">
        <v>48</v>
      </c>
      <c r="M63" s="70">
        <v>48</v>
      </c>
      <c r="N63" s="70">
        <v>48</v>
      </c>
      <c r="O63" s="70">
        <v>48</v>
      </c>
      <c r="P63" s="57">
        <f t="shared" si="7"/>
        <v>384.7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10" customFormat="1" ht="140.25" customHeight="1">
      <c r="A64" s="97"/>
      <c r="B64" s="84"/>
      <c r="C64" s="84"/>
      <c r="D64" s="84"/>
      <c r="E64" s="36">
        <v>913</v>
      </c>
      <c r="F64" s="36">
        <v>1004</v>
      </c>
      <c r="G64" s="17" t="s">
        <v>124</v>
      </c>
      <c r="H64" s="17">
        <v>321</v>
      </c>
      <c r="I64" s="70">
        <v>7375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57">
        <f t="shared" si="7"/>
        <v>7375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10" customFormat="1" ht="87.75" customHeight="1">
      <c r="A65" s="32" t="s">
        <v>147</v>
      </c>
      <c r="B65" s="33" t="s">
        <v>116</v>
      </c>
      <c r="C65" s="33" t="s">
        <v>148</v>
      </c>
      <c r="D65" s="33" t="s">
        <v>122</v>
      </c>
      <c r="E65" s="33">
        <v>913</v>
      </c>
      <c r="F65" s="33">
        <v>1004</v>
      </c>
      <c r="G65" s="17" t="s">
        <v>89</v>
      </c>
      <c r="H65" s="17">
        <v>321</v>
      </c>
      <c r="I65" s="70">
        <v>0</v>
      </c>
      <c r="J65" s="70">
        <v>6328.3</v>
      </c>
      <c r="K65" s="70">
        <v>6644.8</v>
      </c>
      <c r="L65" s="70">
        <v>6644.8</v>
      </c>
      <c r="M65" s="70">
        <v>6644.8</v>
      </c>
      <c r="N65" s="70">
        <v>6644.8</v>
      </c>
      <c r="O65" s="70">
        <v>6644.8</v>
      </c>
      <c r="P65" s="57">
        <f t="shared" si="7"/>
        <v>39552.3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16" ht="159" customHeight="1">
      <c r="A66" s="32" t="s">
        <v>90</v>
      </c>
      <c r="B66" s="33" t="s">
        <v>116</v>
      </c>
      <c r="C66" s="33" t="s">
        <v>149</v>
      </c>
      <c r="D66" s="33" t="s">
        <v>122</v>
      </c>
      <c r="E66" s="33">
        <v>913</v>
      </c>
      <c r="F66" s="33">
        <v>1003</v>
      </c>
      <c r="G66" s="17" t="s">
        <v>91</v>
      </c>
      <c r="H66" s="17">
        <v>321</v>
      </c>
      <c r="I66" s="70">
        <v>37725.5</v>
      </c>
      <c r="J66" s="70">
        <v>39361.4</v>
      </c>
      <c r="K66" s="70">
        <v>41133.1</v>
      </c>
      <c r="L66" s="70">
        <v>41133.1</v>
      </c>
      <c r="M66" s="70">
        <v>41133.1</v>
      </c>
      <c r="N66" s="70">
        <v>41133.1</v>
      </c>
      <c r="O66" s="70">
        <v>41133.1</v>
      </c>
      <c r="P66" s="57">
        <f t="shared" si="7"/>
        <v>282752.4</v>
      </c>
    </row>
    <row r="67" spans="1:16" s="1" customFormat="1" ht="24" customHeight="1">
      <c r="A67" s="89" t="s">
        <v>150</v>
      </c>
      <c r="B67" s="81" t="s">
        <v>117</v>
      </c>
      <c r="C67" s="81" t="s">
        <v>62</v>
      </c>
      <c r="D67" s="33" t="s">
        <v>63</v>
      </c>
      <c r="E67" s="34" t="s">
        <v>21</v>
      </c>
      <c r="F67" s="33" t="s">
        <v>27</v>
      </c>
      <c r="G67" s="17" t="s">
        <v>27</v>
      </c>
      <c r="H67" s="17" t="s">
        <v>27</v>
      </c>
      <c r="I67" s="70">
        <f aca="true" t="shared" si="12" ref="I67:O67">I68+I69+I70</f>
        <v>15067.300000000001</v>
      </c>
      <c r="J67" s="70">
        <f t="shared" si="12"/>
        <v>15741</v>
      </c>
      <c r="K67" s="70">
        <f t="shared" si="12"/>
        <v>16358.3</v>
      </c>
      <c r="L67" s="70">
        <f t="shared" si="12"/>
        <v>16368.3</v>
      </c>
      <c r="M67" s="70">
        <f t="shared" si="12"/>
        <v>16378.3</v>
      </c>
      <c r="N67" s="70">
        <f t="shared" si="12"/>
        <v>16388.3</v>
      </c>
      <c r="O67" s="70">
        <f t="shared" si="12"/>
        <v>16398.3</v>
      </c>
      <c r="P67" s="57">
        <f t="shared" si="7"/>
        <v>112699.80000000002</v>
      </c>
    </row>
    <row r="68" spans="1:16" s="1" customFormat="1" ht="25.5" customHeight="1">
      <c r="A68" s="90"/>
      <c r="B68" s="82"/>
      <c r="C68" s="82"/>
      <c r="D68" s="33" t="s">
        <v>5</v>
      </c>
      <c r="E68" s="33">
        <v>913</v>
      </c>
      <c r="F68" s="34" t="s">
        <v>21</v>
      </c>
      <c r="G68" s="34" t="s">
        <v>21</v>
      </c>
      <c r="H68" s="34" t="s">
        <v>21</v>
      </c>
      <c r="I68" s="70">
        <f aca="true" t="shared" si="13" ref="I68:O68">I76+I77+I78+I79</f>
        <v>10955.300000000001</v>
      </c>
      <c r="J68" s="70">
        <f t="shared" si="13"/>
        <v>11409.5</v>
      </c>
      <c r="K68" s="70">
        <f t="shared" si="13"/>
        <v>11898.599999999999</v>
      </c>
      <c r="L68" s="70">
        <f t="shared" si="13"/>
        <v>11898.599999999999</v>
      </c>
      <c r="M68" s="70">
        <f t="shared" si="13"/>
        <v>11898.599999999999</v>
      </c>
      <c r="N68" s="70">
        <f t="shared" si="13"/>
        <v>11898.599999999999</v>
      </c>
      <c r="O68" s="70">
        <f t="shared" si="13"/>
        <v>11898.599999999999</v>
      </c>
      <c r="P68" s="57">
        <f t="shared" si="7"/>
        <v>81857.79999999999</v>
      </c>
    </row>
    <row r="69" spans="1:16" s="1" customFormat="1" ht="22.5" customHeight="1">
      <c r="A69" s="90"/>
      <c r="B69" s="82"/>
      <c r="C69" s="82"/>
      <c r="D69" s="33" t="s">
        <v>48</v>
      </c>
      <c r="E69" s="9">
        <v>907</v>
      </c>
      <c r="F69" s="34" t="s">
        <v>21</v>
      </c>
      <c r="G69" s="34" t="s">
        <v>21</v>
      </c>
      <c r="H69" s="34" t="s">
        <v>21</v>
      </c>
      <c r="I69" s="70">
        <f aca="true" t="shared" si="14" ref="I69:O69">I71+I72+I74+I75+I80+I81</f>
        <v>3967</v>
      </c>
      <c r="J69" s="70">
        <f t="shared" si="14"/>
        <v>4176.5</v>
      </c>
      <c r="K69" s="70">
        <f t="shared" si="14"/>
        <v>4294.7</v>
      </c>
      <c r="L69" s="70">
        <f t="shared" si="14"/>
        <v>4294.7</v>
      </c>
      <c r="M69" s="70">
        <f t="shared" si="14"/>
        <v>4294.7</v>
      </c>
      <c r="N69" s="70">
        <f t="shared" si="14"/>
        <v>4294.7</v>
      </c>
      <c r="O69" s="70">
        <f t="shared" si="14"/>
        <v>4294.7</v>
      </c>
      <c r="P69" s="57">
        <f aca="true" t="shared" si="15" ref="P69:P86">SUM(I69:O69)</f>
        <v>29617.000000000004</v>
      </c>
    </row>
    <row r="70" spans="1:16" s="1" customFormat="1" ht="24" customHeight="1">
      <c r="A70" s="91"/>
      <c r="B70" s="83"/>
      <c r="C70" s="83"/>
      <c r="D70" s="33" t="s">
        <v>47</v>
      </c>
      <c r="E70" s="9">
        <v>907</v>
      </c>
      <c r="F70" s="34" t="s">
        <v>21</v>
      </c>
      <c r="G70" s="34" t="s">
        <v>21</v>
      </c>
      <c r="H70" s="34" t="s">
        <v>21</v>
      </c>
      <c r="I70" s="70">
        <f aca="true" t="shared" si="16" ref="I70:O70">I73</f>
        <v>145</v>
      </c>
      <c r="J70" s="70">
        <f t="shared" si="16"/>
        <v>155</v>
      </c>
      <c r="K70" s="70">
        <f t="shared" si="16"/>
        <v>165</v>
      </c>
      <c r="L70" s="70">
        <f t="shared" si="16"/>
        <v>175</v>
      </c>
      <c r="M70" s="70">
        <f t="shared" si="16"/>
        <v>185</v>
      </c>
      <c r="N70" s="70">
        <f t="shared" si="16"/>
        <v>195</v>
      </c>
      <c r="O70" s="70">
        <f t="shared" si="16"/>
        <v>205</v>
      </c>
      <c r="P70" s="57">
        <f t="shared" si="15"/>
        <v>1225</v>
      </c>
    </row>
    <row r="71" spans="1:256" s="10" customFormat="1" ht="61.5" customHeight="1">
      <c r="A71" s="32" t="s">
        <v>151</v>
      </c>
      <c r="B71" s="33" t="s">
        <v>38</v>
      </c>
      <c r="C71" s="33" t="s">
        <v>49</v>
      </c>
      <c r="D71" s="33" t="s">
        <v>48</v>
      </c>
      <c r="E71" s="9">
        <v>907</v>
      </c>
      <c r="F71" s="25" t="s">
        <v>127</v>
      </c>
      <c r="G71" s="17" t="s">
        <v>131</v>
      </c>
      <c r="H71" s="17">
        <v>611</v>
      </c>
      <c r="I71" s="70">
        <v>88.5</v>
      </c>
      <c r="J71" s="70">
        <v>107</v>
      </c>
      <c r="K71" s="70">
        <v>107</v>
      </c>
      <c r="L71" s="70">
        <v>107</v>
      </c>
      <c r="M71" s="70">
        <v>107</v>
      </c>
      <c r="N71" s="70">
        <v>107</v>
      </c>
      <c r="O71" s="70">
        <v>107</v>
      </c>
      <c r="P71" s="57">
        <f t="shared" si="15"/>
        <v>730.5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10" customFormat="1" ht="77.25" customHeight="1">
      <c r="A72" s="32" t="s">
        <v>152</v>
      </c>
      <c r="B72" s="33" t="s">
        <v>38</v>
      </c>
      <c r="C72" s="33" t="s">
        <v>46</v>
      </c>
      <c r="D72" s="33" t="s">
        <v>48</v>
      </c>
      <c r="E72" s="9">
        <v>907</v>
      </c>
      <c r="F72" s="25" t="s">
        <v>127</v>
      </c>
      <c r="G72" s="17" t="s">
        <v>131</v>
      </c>
      <c r="H72" s="17">
        <v>611</v>
      </c>
      <c r="I72" s="70">
        <v>66.5</v>
      </c>
      <c r="J72" s="70">
        <v>66.5</v>
      </c>
      <c r="K72" s="70">
        <v>66.5</v>
      </c>
      <c r="L72" s="70">
        <v>66.5</v>
      </c>
      <c r="M72" s="70">
        <v>66.5</v>
      </c>
      <c r="N72" s="70">
        <v>66.5</v>
      </c>
      <c r="O72" s="70">
        <v>66.5</v>
      </c>
      <c r="P72" s="57">
        <f t="shared" si="15"/>
        <v>465.5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10" customFormat="1" ht="108.75" customHeight="1">
      <c r="A73" s="32" t="s">
        <v>153</v>
      </c>
      <c r="B73" s="33" t="s">
        <v>38</v>
      </c>
      <c r="C73" s="33" t="s">
        <v>106</v>
      </c>
      <c r="D73" s="33" t="s">
        <v>8</v>
      </c>
      <c r="E73" s="9">
        <v>907</v>
      </c>
      <c r="F73" s="25" t="s">
        <v>127</v>
      </c>
      <c r="G73" s="17" t="s">
        <v>131</v>
      </c>
      <c r="H73" s="17">
        <v>611</v>
      </c>
      <c r="I73" s="70">
        <v>145</v>
      </c>
      <c r="J73" s="70">
        <v>155</v>
      </c>
      <c r="K73" s="70">
        <v>165</v>
      </c>
      <c r="L73" s="70">
        <v>175</v>
      </c>
      <c r="M73" s="70">
        <v>185</v>
      </c>
      <c r="N73" s="70">
        <v>195</v>
      </c>
      <c r="O73" s="70">
        <v>205</v>
      </c>
      <c r="P73" s="57">
        <f t="shared" si="15"/>
        <v>1225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10" customFormat="1" ht="108.75" customHeight="1">
      <c r="A74" s="32" t="s">
        <v>154</v>
      </c>
      <c r="B74" s="33" t="s">
        <v>38</v>
      </c>
      <c r="C74" s="33" t="s">
        <v>58</v>
      </c>
      <c r="D74" s="33" t="s">
        <v>48</v>
      </c>
      <c r="E74" s="9">
        <v>907</v>
      </c>
      <c r="F74" s="25" t="s">
        <v>127</v>
      </c>
      <c r="G74" s="17" t="s">
        <v>131</v>
      </c>
      <c r="H74" s="17">
        <v>611</v>
      </c>
      <c r="I74" s="70">
        <v>1264.6</v>
      </c>
      <c r="J74" s="70">
        <v>1331.5</v>
      </c>
      <c r="K74" s="70">
        <v>1331.5</v>
      </c>
      <c r="L74" s="70">
        <v>1331.5</v>
      </c>
      <c r="M74" s="70">
        <v>1331.5</v>
      </c>
      <c r="N74" s="70">
        <v>1331.5</v>
      </c>
      <c r="O74" s="70">
        <v>1331.5</v>
      </c>
      <c r="P74" s="57">
        <f t="shared" si="15"/>
        <v>9253.6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0" customFormat="1" ht="73.5" customHeight="1">
      <c r="A75" s="32" t="s">
        <v>155</v>
      </c>
      <c r="B75" s="33" t="s">
        <v>38</v>
      </c>
      <c r="C75" s="33" t="s">
        <v>59</v>
      </c>
      <c r="D75" s="33" t="s">
        <v>48</v>
      </c>
      <c r="E75" s="9">
        <v>907</v>
      </c>
      <c r="F75" s="25" t="s">
        <v>126</v>
      </c>
      <c r="G75" s="17" t="s">
        <v>119</v>
      </c>
      <c r="H75" s="17">
        <v>611</v>
      </c>
      <c r="I75" s="70">
        <v>65</v>
      </c>
      <c r="J75" s="70">
        <v>65</v>
      </c>
      <c r="K75" s="70">
        <v>65</v>
      </c>
      <c r="L75" s="70">
        <v>65</v>
      </c>
      <c r="M75" s="70">
        <v>65</v>
      </c>
      <c r="N75" s="70">
        <v>65</v>
      </c>
      <c r="O75" s="70">
        <v>65</v>
      </c>
      <c r="P75" s="57">
        <f t="shared" si="15"/>
        <v>455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0" customFormat="1" ht="16.5" customHeight="1">
      <c r="A76" s="89" t="s">
        <v>156</v>
      </c>
      <c r="B76" s="81" t="s">
        <v>38</v>
      </c>
      <c r="C76" s="81" t="s">
        <v>107</v>
      </c>
      <c r="D76" s="81" t="s">
        <v>5</v>
      </c>
      <c r="E76" s="33">
        <v>913</v>
      </c>
      <c r="F76" s="25" t="s">
        <v>127</v>
      </c>
      <c r="G76" s="17" t="s">
        <v>92</v>
      </c>
      <c r="H76" s="17">
        <v>321</v>
      </c>
      <c r="I76" s="71">
        <v>568.5</v>
      </c>
      <c r="J76" s="71">
        <v>202.5</v>
      </c>
      <c r="K76" s="71">
        <v>299.3</v>
      </c>
      <c r="L76" s="71">
        <v>299.3</v>
      </c>
      <c r="M76" s="71">
        <v>299.3</v>
      </c>
      <c r="N76" s="71">
        <v>299.3</v>
      </c>
      <c r="O76" s="71">
        <v>299.3</v>
      </c>
      <c r="P76" s="57">
        <f t="shared" si="15"/>
        <v>2267.5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0" customFormat="1" ht="17.25" customHeight="1">
      <c r="A77" s="90"/>
      <c r="B77" s="92"/>
      <c r="C77" s="92"/>
      <c r="D77" s="92"/>
      <c r="E77" s="33">
        <v>913</v>
      </c>
      <c r="F77" s="25" t="s">
        <v>127</v>
      </c>
      <c r="G77" s="17" t="s">
        <v>92</v>
      </c>
      <c r="H77" s="17">
        <v>323</v>
      </c>
      <c r="I77" s="71">
        <v>9981.2</v>
      </c>
      <c r="J77" s="71">
        <v>10805.1</v>
      </c>
      <c r="K77" s="71">
        <v>11196.3</v>
      </c>
      <c r="L77" s="71">
        <v>11196.3</v>
      </c>
      <c r="M77" s="71">
        <v>11196.3</v>
      </c>
      <c r="N77" s="71">
        <v>11196.3</v>
      </c>
      <c r="O77" s="71">
        <v>11196.3</v>
      </c>
      <c r="P77" s="57">
        <f t="shared" si="15"/>
        <v>76767.8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0" customFormat="1" ht="30" customHeight="1">
      <c r="A78" s="97"/>
      <c r="B78" s="84"/>
      <c r="C78" s="84"/>
      <c r="D78" s="84"/>
      <c r="E78" s="36">
        <v>913</v>
      </c>
      <c r="F78" s="25" t="s">
        <v>127</v>
      </c>
      <c r="G78" s="17" t="s">
        <v>92</v>
      </c>
      <c r="H78" s="17">
        <v>244</v>
      </c>
      <c r="I78" s="71">
        <v>5.6</v>
      </c>
      <c r="J78" s="71">
        <v>1.9</v>
      </c>
      <c r="K78" s="71">
        <v>3</v>
      </c>
      <c r="L78" s="71">
        <v>3</v>
      </c>
      <c r="M78" s="71">
        <v>3</v>
      </c>
      <c r="N78" s="71">
        <v>3</v>
      </c>
      <c r="O78" s="71">
        <v>3</v>
      </c>
      <c r="P78" s="57">
        <f t="shared" si="15"/>
        <v>22.5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0" customFormat="1" ht="71.25" customHeight="1">
      <c r="A79" s="32" t="s">
        <v>157</v>
      </c>
      <c r="B79" s="33" t="s">
        <v>38</v>
      </c>
      <c r="C79" s="33" t="s">
        <v>159</v>
      </c>
      <c r="D79" s="33" t="s">
        <v>5</v>
      </c>
      <c r="E79" s="33">
        <v>913</v>
      </c>
      <c r="F79" s="25" t="s">
        <v>127</v>
      </c>
      <c r="G79" s="17" t="s">
        <v>125</v>
      </c>
      <c r="H79" s="17">
        <v>244</v>
      </c>
      <c r="I79" s="70">
        <v>400</v>
      </c>
      <c r="J79" s="70">
        <v>400</v>
      </c>
      <c r="K79" s="70">
        <v>400</v>
      </c>
      <c r="L79" s="70">
        <v>400</v>
      </c>
      <c r="M79" s="70">
        <v>400</v>
      </c>
      <c r="N79" s="70">
        <v>400</v>
      </c>
      <c r="O79" s="70">
        <v>400</v>
      </c>
      <c r="P79" s="57">
        <f t="shared" si="15"/>
        <v>2800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1" customFormat="1" ht="20.25" customHeight="1">
      <c r="A80" s="89" t="s">
        <v>158</v>
      </c>
      <c r="B80" s="81" t="s">
        <v>38</v>
      </c>
      <c r="C80" s="81" t="s">
        <v>108</v>
      </c>
      <c r="D80" s="81" t="s">
        <v>48</v>
      </c>
      <c r="E80" s="33">
        <v>907</v>
      </c>
      <c r="F80" s="25" t="s">
        <v>127</v>
      </c>
      <c r="G80" s="28" t="s">
        <v>132</v>
      </c>
      <c r="H80" s="17">
        <v>611</v>
      </c>
      <c r="I80" s="70">
        <v>2236.6</v>
      </c>
      <c r="J80" s="70">
        <v>2348.4</v>
      </c>
      <c r="K80" s="70">
        <v>2465.8</v>
      </c>
      <c r="L80" s="70">
        <v>2465.8</v>
      </c>
      <c r="M80" s="70">
        <v>2465.8</v>
      </c>
      <c r="N80" s="70">
        <v>2465.8</v>
      </c>
      <c r="O80" s="70">
        <v>2465.8</v>
      </c>
      <c r="P80" s="57">
        <f t="shared" si="15"/>
        <v>16914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11" customFormat="1" ht="40.5" customHeight="1">
      <c r="A81" s="97"/>
      <c r="B81" s="84"/>
      <c r="C81" s="84"/>
      <c r="D81" s="84"/>
      <c r="E81" s="52">
        <v>907</v>
      </c>
      <c r="F81" s="25" t="s">
        <v>127</v>
      </c>
      <c r="G81" s="28" t="s">
        <v>133</v>
      </c>
      <c r="H81" s="17">
        <v>611</v>
      </c>
      <c r="I81" s="70">
        <v>245.8</v>
      </c>
      <c r="J81" s="70">
        <v>258.1</v>
      </c>
      <c r="K81" s="70">
        <v>258.9</v>
      </c>
      <c r="L81" s="70">
        <v>258.9</v>
      </c>
      <c r="M81" s="70">
        <v>258.9</v>
      </c>
      <c r="N81" s="70">
        <v>258.9</v>
      </c>
      <c r="O81" s="70">
        <v>258.9</v>
      </c>
      <c r="P81" s="57">
        <f t="shared" si="15"/>
        <v>1798.4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16" ht="36" customHeight="1">
      <c r="A82" s="89" t="s">
        <v>37</v>
      </c>
      <c r="B82" s="81" t="s">
        <v>164</v>
      </c>
      <c r="C82" s="81" t="s">
        <v>98</v>
      </c>
      <c r="D82" s="33" t="s">
        <v>166</v>
      </c>
      <c r="E82" s="33">
        <v>913</v>
      </c>
      <c r="F82" s="33" t="s">
        <v>21</v>
      </c>
      <c r="G82" s="17" t="s">
        <v>22</v>
      </c>
      <c r="H82" s="17" t="s">
        <v>22</v>
      </c>
      <c r="I82" s="70">
        <f aca="true" t="shared" si="17" ref="I82:O82">I83</f>
        <v>75242.7</v>
      </c>
      <c r="J82" s="70">
        <f t="shared" si="17"/>
        <v>86529.7</v>
      </c>
      <c r="K82" s="70">
        <f t="shared" si="17"/>
        <v>100496</v>
      </c>
      <c r="L82" s="70">
        <f t="shared" si="17"/>
        <v>100496</v>
      </c>
      <c r="M82" s="70">
        <f t="shared" si="17"/>
        <v>100496</v>
      </c>
      <c r="N82" s="70">
        <f t="shared" si="17"/>
        <v>100496</v>
      </c>
      <c r="O82" s="70">
        <f t="shared" si="17"/>
        <v>100496</v>
      </c>
      <c r="P82" s="57">
        <f t="shared" si="15"/>
        <v>664252.4</v>
      </c>
    </row>
    <row r="83" spans="1:16" ht="45" customHeight="1">
      <c r="A83" s="91"/>
      <c r="B83" s="83"/>
      <c r="C83" s="83"/>
      <c r="D83" s="33" t="s">
        <v>110</v>
      </c>
      <c r="E83" s="33">
        <v>913</v>
      </c>
      <c r="F83" s="33" t="s">
        <v>21</v>
      </c>
      <c r="G83" s="17" t="s">
        <v>22</v>
      </c>
      <c r="H83" s="17" t="s">
        <v>22</v>
      </c>
      <c r="I83" s="70">
        <f aca="true" t="shared" si="18" ref="I83:O83">I84</f>
        <v>75242.7</v>
      </c>
      <c r="J83" s="70">
        <f t="shared" si="18"/>
        <v>86529.7</v>
      </c>
      <c r="K83" s="70">
        <f t="shared" si="18"/>
        <v>100496</v>
      </c>
      <c r="L83" s="70">
        <f t="shared" si="18"/>
        <v>100496</v>
      </c>
      <c r="M83" s="70">
        <f t="shared" si="18"/>
        <v>100496</v>
      </c>
      <c r="N83" s="70">
        <f t="shared" si="18"/>
        <v>100496</v>
      </c>
      <c r="O83" s="70">
        <f t="shared" si="18"/>
        <v>100496</v>
      </c>
      <c r="P83" s="57">
        <f t="shared" si="15"/>
        <v>664252.4</v>
      </c>
    </row>
    <row r="84" spans="1:16" ht="206.25" customHeight="1">
      <c r="A84" s="32" t="s">
        <v>160</v>
      </c>
      <c r="B84" s="33" t="s">
        <v>118</v>
      </c>
      <c r="C84" s="33" t="s">
        <v>162</v>
      </c>
      <c r="D84" s="33" t="s">
        <v>28</v>
      </c>
      <c r="E84" s="33">
        <v>913</v>
      </c>
      <c r="F84" s="33" t="s">
        <v>21</v>
      </c>
      <c r="G84" s="17" t="s">
        <v>22</v>
      </c>
      <c r="H84" s="17" t="s">
        <v>22</v>
      </c>
      <c r="I84" s="70">
        <f aca="true" t="shared" si="19" ref="I84:N84">I85+I86</f>
        <v>75242.7</v>
      </c>
      <c r="J84" s="70">
        <f t="shared" si="19"/>
        <v>86529.7</v>
      </c>
      <c r="K84" s="70">
        <f t="shared" si="19"/>
        <v>100496</v>
      </c>
      <c r="L84" s="70">
        <f t="shared" si="19"/>
        <v>100496</v>
      </c>
      <c r="M84" s="70">
        <f t="shared" si="19"/>
        <v>100496</v>
      </c>
      <c r="N84" s="70">
        <f t="shared" si="19"/>
        <v>100496</v>
      </c>
      <c r="O84" s="70">
        <v>100496</v>
      </c>
      <c r="P84" s="57">
        <f t="shared" si="15"/>
        <v>664252.4</v>
      </c>
    </row>
    <row r="85" spans="1:256" s="11" customFormat="1" ht="18.75" customHeight="1">
      <c r="A85" s="89" t="s">
        <v>161</v>
      </c>
      <c r="B85" s="81" t="s">
        <v>38</v>
      </c>
      <c r="C85" s="81" t="s">
        <v>165</v>
      </c>
      <c r="D85" s="81" t="s">
        <v>5</v>
      </c>
      <c r="E85" s="31">
        <v>913</v>
      </c>
      <c r="F85" s="31">
        <v>1002</v>
      </c>
      <c r="G85" s="17" t="s">
        <v>97</v>
      </c>
      <c r="H85" s="17">
        <v>611</v>
      </c>
      <c r="I85" s="70">
        <v>73976.2</v>
      </c>
      <c r="J85" s="70">
        <v>85020.3</v>
      </c>
      <c r="K85" s="70">
        <v>98986.6</v>
      </c>
      <c r="L85" s="70">
        <v>98986.6</v>
      </c>
      <c r="M85" s="70">
        <v>98986.6</v>
      </c>
      <c r="N85" s="70">
        <v>98986.6</v>
      </c>
      <c r="O85" s="70">
        <v>98986.6</v>
      </c>
      <c r="P85" s="57">
        <f t="shared" si="15"/>
        <v>653929.5</v>
      </c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11" customFormat="1" ht="222.75" customHeight="1">
      <c r="A86" s="91"/>
      <c r="B86" s="93"/>
      <c r="C86" s="93"/>
      <c r="D86" s="93"/>
      <c r="E86" s="33">
        <v>913</v>
      </c>
      <c r="F86" s="33">
        <v>1002</v>
      </c>
      <c r="G86" s="17" t="s">
        <v>93</v>
      </c>
      <c r="H86" s="17">
        <v>611</v>
      </c>
      <c r="I86" s="70">
        <v>1266.5</v>
      </c>
      <c r="J86" s="70">
        <v>1509.4</v>
      </c>
      <c r="K86" s="70">
        <v>1509.4</v>
      </c>
      <c r="L86" s="70">
        <v>1509.4</v>
      </c>
      <c r="M86" s="70">
        <v>1509.4</v>
      </c>
      <c r="N86" s="70">
        <v>1509.4</v>
      </c>
      <c r="O86" s="72" t="s">
        <v>137</v>
      </c>
      <c r="P86" s="57">
        <f t="shared" si="15"/>
        <v>8813.5</v>
      </c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8:10" ht="9" customHeight="1">
      <c r="H87" s="27"/>
      <c r="I87" s="60"/>
      <c r="J87" s="60"/>
    </row>
    <row r="88" spans="2:13" ht="16.5" customHeight="1">
      <c r="B88" s="77" t="s">
        <v>2</v>
      </c>
      <c r="C88" s="77"/>
      <c r="D88" s="77"/>
      <c r="E88" s="77"/>
      <c r="F88" s="77"/>
      <c r="G88" s="75" t="s">
        <v>109</v>
      </c>
      <c r="H88" s="76"/>
      <c r="I88" s="76"/>
      <c r="J88" s="76"/>
      <c r="K88" s="76"/>
      <c r="L88" s="76"/>
      <c r="M88" s="76"/>
    </row>
    <row r="89" spans="2:14" ht="12.75" customHeight="1">
      <c r="B89" s="78"/>
      <c r="C89" s="78"/>
      <c r="D89" s="78"/>
      <c r="E89" s="78"/>
      <c r="F89" s="78"/>
      <c r="G89" s="104"/>
      <c r="H89" s="105"/>
      <c r="I89" s="105"/>
      <c r="J89" s="105"/>
      <c r="K89" s="105"/>
      <c r="L89" s="105"/>
      <c r="M89" s="105"/>
      <c r="N89" s="106"/>
    </row>
    <row r="90" spans="2:13" ht="13.5" customHeight="1">
      <c r="B90" s="77"/>
      <c r="C90" s="77"/>
      <c r="D90" s="77"/>
      <c r="E90" s="77"/>
      <c r="F90" s="77"/>
      <c r="G90" s="75"/>
      <c r="H90" s="76"/>
      <c r="I90" s="76"/>
      <c r="J90" s="76"/>
      <c r="K90" s="76"/>
      <c r="L90" s="76"/>
      <c r="M90" s="76"/>
    </row>
    <row r="91" spans="1:256" s="5" customFormat="1" ht="47.25" customHeight="1">
      <c r="A91" s="13"/>
      <c r="B91" s="95"/>
      <c r="C91" s="96"/>
      <c r="D91" s="96"/>
      <c r="F91" s="18"/>
      <c r="G91" s="22"/>
      <c r="H91" s="22"/>
      <c r="I91" s="63"/>
      <c r="J91" s="107"/>
      <c r="K91" s="108"/>
      <c r="L91" s="108"/>
      <c r="M91" s="108"/>
      <c r="N91" s="108"/>
      <c r="O91" s="6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</sheetData>
  <sheetProtection/>
  <mergeCells count="105">
    <mergeCell ref="J35:J36"/>
    <mergeCell ref="K35:K36"/>
    <mergeCell ref="L35:L36"/>
    <mergeCell ref="M35:M36"/>
    <mergeCell ref="N35:N36"/>
    <mergeCell ref="O35:O36"/>
    <mergeCell ref="H35:H36"/>
    <mergeCell ref="I35:I36"/>
    <mergeCell ref="A62:A64"/>
    <mergeCell ref="B62:B64"/>
    <mergeCell ref="C62:C64"/>
    <mergeCell ref="D62:D64"/>
    <mergeCell ref="D55:D56"/>
    <mergeCell ref="A57:A58"/>
    <mergeCell ref="E35:E36"/>
    <mergeCell ref="F35:F36"/>
    <mergeCell ref="A80:A81"/>
    <mergeCell ref="B80:B81"/>
    <mergeCell ref="C80:C81"/>
    <mergeCell ref="D80:D81"/>
    <mergeCell ref="G35:G36"/>
    <mergeCell ref="D60:D61"/>
    <mergeCell ref="C46:C48"/>
    <mergeCell ref="D41:D43"/>
    <mergeCell ref="B76:B78"/>
    <mergeCell ref="C76:C78"/>
    <mergeCell ref="D76:D78"/>
    <mergeCell ref="D34:D36"/>
    <mergeCell ref="B57:B58"/>
    <mergeCell ref="C57:C58"/>
    <mergeCell ref="A76:A78"/>
    <mergeCell ref="D46:D48"/>
    <mergeCell ref="A55:A56"/>
    <mergeCell ref="B55:B56"/>
    <mergeCell ref="C55:C56"/>
    <mergeCell ref="C32:C33"/>
    <mergeCell ref="D32:D33"/>
    <mergeCell ref="A34:A36"/>
    <mergeCell ref="B34:B36"/>
    <mergeCell ref="C34:C36"/>
    <mergeCell ref="A17:A19"/>
    <mergeCell ref="B17:B19"/>
    <mergeCell ref="C17:C19"/>
    <mergeCell ref="D17:D19"/>
    <mergeCell ref="A20:A22"/>
    <mergeCell ref="B20:B22"/>
    <mergeCell ref="C20:C22"/>
    <mergeCell ref="D20:D22"/>
    <mergeCell ref="J91:N91"/>
    <mergeCell ref="A37:A40"/>
    <mergeCell ref="B37:B40"/>
    <mergeCell ref="C37:C40"/>
    <mergeCell ref="D37:D40"/>
    <mergeCell ref="B90:F90"/>
    <mergeCell ref="A85:A86"/>
    <mergeCell ref="B85:B86"/>
    <mergeCell ref="C85:C86"/>
    <mergeCell ref="D85:D86"/>
    <mergeCell ref="A6:O6"/>
    <mergeCell ref="I8:O8"/>
    <mergeCell ref="G89:N89"/>
    <mergeCell ref="A67:A70"/>
    <mergeCell ref="A24:A26"/>
    <mergeCell ref="B24:B26"/>
    <mergeCell ref="C24:C26"/>
    <mergeCell ref="D24:D26"/>
    <mergeCell ref="A32:A33"/>
    <mergeCell ref="B32:B33"/>
    <mergeCell ref="A27:A28"/>
    <mergeCell ref="B27:B28"/>
    <mergeCell ref="C27:C28"/>
    <mergeCell ref="D27:D28"/>
    <mergeCell ref="A29:A31"/>
    <mergeCell ref="B29:B31"/>
    <mergeCell ref="D29:D31"/>
    <mergeCell ref="B91:D91"/>
    <mergeCell ref="A46:A48"/>
    <mergeCell ref="B46:B48"/>
    <mergeCell ref="A60:A61"/>
    <mergeCell ref="B60:B61"/>
    <mergeCell ref="C60:C61"/>
    <mergeCell ref="A82:A83"/>
    <mergeCell ref="A49:A52"/>
    <mergeCell ref="B82:B83"/>
    <mergeCell ref="C82:C83"/>
    <mergeCell ref="A8:A9"/>
    <mergeCell ref="B8:B9"/>
    <mergeCell ref="C8:C9"/>
    <mergeCell ref="D8:D9"/>
    <mergeCell ref="A41:A43"/>
    <mergeCell ref="B41:B43"/>
    <mergeCell ref="B11:B14"/>
    <mergeCell ref="C11:C14"/>
    <mergeCell ref="C29:C31"/>
    <mergeCell ref="C41:C43"/>
    <mergeCell ref="E8:H8"/>
    <mergeCell ref="G90:M90"/>
    <mergeCell ref="G88:M88"/>
    <mergeCell ref="B88:F88"/>
    <mergeCell ref="B89:F89"/>
    <mergeCell ref="C49:C52"/>
    <mergeCell ref="B67:B70"/>
    <mergeCell ref="C67:C70"/>
    <mergeCell ref="D57:D58"/>
    <mergeCell ref="B49:B52"/>
  </mergeCells>
  <printOptions horizontalCentered="1"/>
  <pageMargins left="0" right="0" top="0.7480314960629921" bottom="0.7480314960629921" header="0.31496062992125984" footer="0.31496062992125984"/>
  <pageSetup fitToHeight="7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2014-09-02T12:16:23Z</dcterms:modified>
  <cp:category/>
  <cp:version/>
  <cp:contentType/>
  <cp:contentStatus/>
</cp:coreProperties>
</file>